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425" yWindow="1425" windowWidth="18000" windowHeight="9360" tabRatio="989"/>
  </bookViews>
  <sheets>
    <sheet name="Feuil1" sheetId="1" r:id="rId1"/>
    <sheet name="Feuil2" sheetId="2" r:id="rId2"/>
    <sheet name="Feuil3" sheetId="3" r:id="rId3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1" i="1"/>
  <c r="G11"/>
  <c r="G33" l="1"/>
  <c r="G29"/>
  <c r="G30"/>
  <c r="G28"/>
  <c r="E21" l="1"/>
  <c r="E26" l="1"/>
  <c r="G26" s="1"/>
  <c r="G34" s="1"/>
  <c r="E24"/>
  <c r="G24" s="1"/>
  <c r="E23"/>
  <c r="G23" s="1"/>
  <c r="G21"/>
  <c r="E19"/>
  <c r="G19" s="1"/>
  <c r="E18"/>
  <c r="G18" s="1"/>
  <c r="E17"/>
  <c r="G17" s="1"/>
  <c r="E16"/>
  <c r="G16" s="1"/>
  <c r="E14"/>
  <c r="G14" s="1"/>
  <c r="E13"/>
  <c r="G13" s="1"/>
  <c r="E12"/>
  <c r="G12" s="1"/>
  <c r="E10"/>
  <c r="G10" s="1"/>
  <c r="G35" l="1"/>
  <c r="G31" l="1"/>
  <c r="G32" s="1"/>
  <c r="G36" l="1"/>
  <c r="G37" s="1"/>
</calcChain>
</file>

<file path=xl/sharedStrings.xml><?xml version="1.0" encoding="utf-8"?>
<sst xmlns="http://schemas.openxmlformats.org/spreadsheetml/2006/main" count="72" uniqueCount="63">
  <si>
    <t xml:space="preserve">LOT </t>
  </si>
  <si>
    <t>QTE</t>
  </si>
  <si>
    <t>TOTAL HT</t>
  </si>
  <si>
    <t>TUBES 40 ML X 12    CUBEBE – CUBEB / / INDONESIE</t>
  </si>
  <si>
    <t>TUBES 40 ML X 12    POIVRE LONG – LONG PEPPER / INDONESIE</t>
  </si>
  <si>
    <t xml:space="preserve">TUBES 40 ML X 12    MADAGASCAR / POIVRE NOIR – BLACK PEPPER   </t>
  </si>
  <si>
    <t>TUBES 40ML X 12   SARAWAK / POIVRE BLANC – WHITE PEPPER / MALAISIE</t>
  </si>
  <si>
    <t>TUBES 40 ML X 12   TAMATA POIVRE VERT TORREFIE  / MADAGASCAR</t>
  </si>
  <si>
    <t xml:space="preserve">NOS GRANDS CRUS  </t>
  </si>
  <si>
    <t xml:space="preserve">TUBES 40ML X 12    MOUNGO / POIVRE BLANC – WHITE PEPPER / CAMEROUN PENJA  </t>
  </si>
  <si>
    <t xml:space="preserve"> TUBES 40 ML X 12 PENJA NOIR FUMÉ  au BOIS de HETRE  / CAMEROUN PENJA</t>
  </si>
  <si>
    <t xml:space="preserve">TUBES 40ML X 12 PHU QUOC NOIR /  VIETNAM </t>
  </si>
  <si>
    <t xml:space="preserve">TUBES 40ML X 12 PHU QUOC ROUGE / VIETNAM </t>
  </si>
  <si>
    <t xml:space="preserve">NOS  SAUVAGES  </t>
  </si>
  <si>
    <t>TUBES 40ML X 12    VOATSIPERIFERY / POIVRE SAUVAGE – SAVAGE PEPPER / MADAGASCAR</t>
  </si>
  <si>
    <t>NOS BAIES (faux poivres)</t>
  </si>
  <si>
    <t>TUBES 40ML X 12   « BAIES ROSES Grade 1 » – PINK PEPPER / MADAGASCAR</t>
  </si>
  <si>
    <t xml:space="preserve"> TUBES 40 ML X 12 POIVRE DE TIMUT / NEPAL  </t>
  </si>
  <si>
    <t>12 POIVRIERS NOMADES MECANIQUES A PISTON *****</t>
  </si>
  <si>
    <t>FORFAIT  DE DE-COLISAGE (pour les demi-sachets)</t>
  </si>
  <si>
    <t>TOTAL HT 5,5 %</t>
  </si>
  <si>
    <t>TVA 5,5 %</t>
  </si>
  <si>
    <t>TRANSPORT 20 %</t>
  </si>
  <si>
    <t>1colis</t>
  </si>
  <si>
    <t>TOTAL HT 20%</t>
  </si>
  <si>
    <t>TVA 20 %</t>
  </si>
  <si>
    <t xml:space="preserve">TOTAL HT </t>
  </si>
  <si>
    <t xml:space="preserve">TOTAL TTC </t>
  </si>
  <si>
    <t xml:space="preserve">                                                                 Contact :  Tel : 06 13 34 30 03     e mail : contact@sarabar.fr   Fax :  04 26 030230  www.sarabar.fr</t>
  </si>
  <si>
    <t xml:space="preserve">                                                               ADHERENT D UN CENTRE DE GESTION AGREE ACCEPTANT LE PAIEMENT PAR CHEQUE</t>
  </si>
  <si>
    <t>H AV01</t>
  </si>
  <si>
    <t>I PRE01</t>
  </si>
  <si>
    <t>I PRE02</t>
  </si>
  <si>
    <t>A P01</t>
  </si>
  <si>
    <t>A P02</t>
  </si>
  <si>
    <t>A P03</t>
  </si>
  <si>
    <t>A P06</t>
  </si>
  <si>
    <t>A P08</t>
  </si>
  <si>
    <t>A P12</t>
  </si>
  <si>
    <t>A P13</t>
  </si>
  <si>
    <t>A P15</t>
  </si>
  <si>
    <t>A P16</t>
  </si>
  <si>
    <t>A P19</t>
  </si>
  <si>
    <t>B FP01</t>
  </si>
  <si>
    <t>B FP09</t>
  </si>
  <si>
    <t>REF</t>
  </si>
  <si>
    <t xml:space="preserve">                                   Sarabar est une marque commerciale de la SAS SARABAR</t>
  </si>
  <si>
    <t xml:space="preserve">  RC MARSEILLE SIRET 50110305500031 SIREN 501 103 055 TVA INTRACOM FR73501103055</t>
  </si>
  <si>
    <t>code barre</t>
  </si>
  <si>
    <t>UNITE</t>
  </si>
  <si>
    <t xml:space="preserve">                                                      SAS SARABAR, 11 Impasse des Muriers 13015 MARSEILLE</t>
  </si>
  <si>
    <t xml:space="preserve">PRESENTOIRS  POIVRES CONTENANT </t>
  </si>
  <si>
    <t xml:space="preserve">PRESENTOIRS  EPICES CONTENANT </t>
  </si>
  <si>
    <t>NOS GRANDS CLASSIQUES</t>
  </si>
  <si>
    <t>COLLECTION POIVRES ET BAIES D'ORIGINES</t>
  </si>
  <si>
    <t xml:space="preserve">LES PRESENTOIRS POUR LES BOUTIQUES </t>
  </si>
  <si>
    <t xml:space="preserve">                             CONDITIONS DE REGLEMENT EN APPLICATION DE LA LOI 2008-776 DU 04/08/08 PENALITES DE RETARD 3,79%</t>
  </si>
  <si>
    <t xml:space="preserve">   P R I X   H T   TVA 5,5% </t>
  </si>
  <si>
    <t>NOS OUTILS D AIDE A LA VENTE TVA 20%</t>
  </si>
  <si>
    <t>DEVIS MISE EN PLACE N°4 AUTOMNE HIVER</t>
  </si>
  <si>
    <t>1 TESTEURS POUR CHAQUE POIVRES OFFERT</t>
  </si>
  <si>
    <t>1 PRESENTOR POIVRES</t>
  </si>
  <si>
    <t>S.E.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</si>
</sst>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* #,##0.00&quot; € &quot;;\-* #,##0.00&quot; € &quot;;* \-#&quot; € &quot;;@\ "/>
    <numFmt numFmtId="165" formatCode="#,##0.00&quot; €&quot;;[Red]\-#,##0.00&quot; €&quot;"/>
  </numFmts>
  <fonts count="40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6"/>
      <color rgb="FF00CC00"/>
      <name val="Arial"/>
      <family val="2"/>
      <charset val="1"/>
    </font>
    <font>
      <sz val="15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FF00"/>
      <name val="Arial"/>
      <family val="2"/>
      <charset val="1"/>
    </font>
    <font>
      <b/>
      <sz val="15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2"/>
      <color rgb="FF00CC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4"/>
      <color rgb="FF00CC00"/>
      <name val="Arial"/>
      <family val="2"/>
      <charset val="1"/>
    </font>
    <font>
      <sz val="15"/>
      <color rgb="FF00CC00"/>
      <name val="Arial"/>
      <family val="2"/>
      <charset val="1"/>
    </font>
    <font>
      <sz val="10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7"/>
      <name val="Arial"/>
      <family val="2"/>
      <charset val="1"/>
    </font>
    <font>
      <b/>
      <sz val="7"/>
      <color rgb="FF969696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i/>
      <sz val="9"/>
      <color rgb="FFFF0000"/>
      <name val="Arial"/>
      <family val="2"/>
      <charset val="1"/>
    </font>
    <font>
      <sz val="6"/>
      <name val="Arial"/>
      <family val="2"/>
      <charset val="1"/>
    </font>
    <font>
      <sz val="6"/>
      <color rgb="FF000000"/>
      <name val="Arial"/>
      <family val="2"/>
      <charset val="1"/>
    </font>
    <font>
      <b/>
      <sz val="6"/>
      <name val="Arial"/>
      <family val="2"/>
      <charset val="1"/>
    </font>
    <font>
      <b/>
      <sz val="6"/>
      <color rgb="FF000000"/>
      <name val="Arial"/>
      <family val="2"/>
      <charset val="1"/>
    </font>
    <font>
      <sz val="6"/>
      <color rgb="FF92D050"/>
      <name val="Arial"/>
      <family val="2"/>
      <charset val="1"/>
    </font>
    <font>
      <b/>
      <sz val="12"/>
      <color rgb="FF00FF00"/>
      <name val="Arial"/>
      <family val="2"/>
      <charset val="1"/>
    </font>
    <font>
      <sz val="10"/>
      <color theme="1"/>
      <name val="Arial"/>
      <family val="2"/>
      <charset val="1"/>
    </font>
    <font>
      <sz val="6"/>
      <color theme="1"/>
      <name val="Arial"/>
      <family val="2"/>
      <charset val="1"/>
    </font>
    <font>
      <sz val="8"/>
      <color theme="1"/>
      <name val="Arial"/>
      <family val="2"/>
      <charset val="1"/>
    </font>
    <font>
      <b/>
      <sz val="6"/>
      <name val="Arial"/>
      <family val="2"/>
    </font>
    <font>
      <b/>
      <sz val="10"/>
      <name val="Arial"/>
      <family val="2"/>
    </font>
    <font>
      <sz val="20"/>
      <color rgb="FF00B05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3300"/>
      </patternFill>
    </fill>
  </fills>
  <borders count="3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0" fillId="0" borderId="0" applyBorder="0" applyProtection="0"/>
    <xf numFmtId="43" fontId="20" fillId="0" borderId="0" applyFont="0" applyFill="0" applyBorder="0" applyAlignment="0" applyProtection="0"/>
  </cellStyleXfs>
  <cellXfs count="171">
    <xf numFmtId="0" fontId="0" fillId="0" borderId="0" xfId="0"/>
    <xf numFmtId="164" fontId="20" fillId="0" borderId="0" xfId="1"/>
    <xf numFmtId="164" fontId="2" fillId="0" borderId="0" xfId="1" applyFont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0" fillId="0" borderId="2" xfId="0" applyBorder="1"/>
    <xf numFmtId="164" fontId="0" fillId="0" borderId="3" xfId="1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3" borderId="0" xfId="0" applyFont="1" applyFill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/>
    <xf numFmtId="0" fontId="5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center" vertical="center"/>
    </xf>
    <xf numFmtId="164" fontId="11" fillId="0" borderId="7" xfId="1" applyFont="1" applyBorder="1" applyAlignment="1">
      <alignment horizontal="center" vertical="top" wrapText="1"/>
    </xf>
    <xf numFmtId="0" fontId="12" fillId="0" borderId="7" xfId="0" applyFont="1" applyBorder="1" applyAlignment="1">
      <alignment vertical="center"/>
    </xf>
    <xf numFmtId="0" fontId="11" fillId="0" borderId="7" xfId="0" applyFont="1" applyBorder="1"/>
    <xf numFmtId="0" fontId="11" fillId="0" borderId="7" xfId="0" applyFont="1" applyBorder="1" applyAlignment="1">
      <alignment vertical="top" wrapText="1"/>
    </xf>
    <xf numFmtId="164" fontId="11" fillId="0" borderId="7" xfId="0" applyNumberFormat="1" applyFont="1" applyBorder="1" applyAlignment="1">
      <alignment vertical="top" wrapText="1"/>
    </xf>
    <xf numFmtId="164" fontId="12" fillId="0" borderId="7" xfId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164" fontId="21" fillId="0" borderId="11" xfId="1" applyFont="1" applyBorder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 vertical="center"/>
    </xf>
    <xf numFmtId="0" fontId="2" fillId="0" borderId="0" xfId="0" applyFont="1"/>
    <xf numFmtId="0" fontId="26" fillId="0" borderId="0" xfId="0" applyFont="1" applyAlignment="1">
      <alignment horizontal="center" vertical="center"/>
    </xf>
    <xf numFmtId="164" fontId="12" fillId="0" borderId="14" xfId="1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164" fontId="12" fillId="0" borderId="14" xfId="1" applyFont="1" applyBorder="1" applyAlignment="1">
      <alignment horizontal="left" vertical="center"/>
    </xf>
    <xf numFmtId="164" fontId="5" fillId="0" borderId="14" xfId="1" applyFont="1" applyBorder="1" applyAlignment="1">
      <alignment horizontal="right"/>
    </xf>
    <xf numFmtId="0" fontId="10" fillId="2" borderId="7" xfId="0" applyFont="1" applyFill="1" applyBorder="1" applyAlignment="1">
      <alignment vertical="top" wrapText="1"/>
    </xf>
    <xf numFmtId="164" fontId="7" fillId="2" borderId="7" xfId="1" applyFont="1" applyFill="1" applyBorder="1" applyAlignment="1">
      <alignment horizontal="center" vertical="top" wrapText="1"/>
    </xf>
    <xf numFmtId="0" fontId="7" fillId="2" borderId="7" xfId="0" applyFont="1" applyFill="1" applyBorder="1"/>
    <xf numFmtId="0" fontId="27" fillId="0" borderId="15" xfId="0" applyFont="1" applyBorder="1" applyAlignment="1">
      <alignment vertical="center"/>
    </xf>
    <xf numFmtId="164" fontId="7" fillId="2" borderId="14" xfId="1" applyFont="1" applyFill="1" applyBorder="1" applyAlignment="1">
      <alignment horizontal="center"/>
    </xf>
    <xf numFmtId="0" fontId="27" fillId="0" borderId="15" xfId="0" applyFont="1" applyBorder="1"/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1" fontId="27" fillId="0" borderId="0" xfId="2" applyNumberFormat="1" applyFont="1"/>
    <xf numFmtId="1" fontId="27" fillId="0" borderId="16" xfId="2" applyNumberFormat="1" applyFont="1" applyBorder="1" applyAlignment="1">
      <alignment vertical="center"/>
    </xf>
    <xf numFmtId="1" fontId="27" fillId="0" borderId="16" xfId="2" applyNumberFormat="1" applyFont="1" applyBorder="1"/>
    <xf numFmtId="1" fontId="27" fillId="4" borderId="16" xfId="2" applyNumberFormat="1" applyFont="1" applyFill="1" applyBorder="1"/>
    <xf numFmtId="1" fontId="27" fillId="0" borderId="16" xfId="2" applyNumberFormat="1" applyFont="1" applyBorder="1" applyAlignment="1">
      <alignment horizontal="center" vertical="center"/>
    </xf>
    <xf numFmtId="1" fontId="29" fillId="0" borderId="0" xfId="2" applyNumberFormat="1" applyFont="1" applyAlignment="1">
      <alignment horizontal="center"/>
    </xf>
    <xf numFmtId="1" fontId="27" fillId="0" borderId="0" xfId="2" applyNumberFormat="1" applyFont="1" applyAlignment="1">
      <alignment horizontal="center"/>
    </xf>
    <xf numFmtId="1" fontId="30" fillId="0" borderId="0" xfId="2" applyNumberFormat="1" applyFont="1" applyAlignment="1">
      <alignment horizontal="center"/>
    </xf>
    <xf numFmtId="1" fontId="29" fillId="0" borderId="5" xfId="2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164" fontId="21" fillId="0" borderId="9" xfId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9" fillId="5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vertical="top" wrapText="1"/>
    </xf>
    <xf numFmtId="164" fontId="15" fillId="4" borderId="7" xfId="1" applyFont="1" applyFill="1" applyBorder="1" applyAlignment="1">
      <alignment horizontal="center" vertical="top" wrapText="1"/>
    </xf>
    <xf numFmtId="0" fontId="15" fillId="4" borderId="7" xfId="0" applyFont="1" applyFill="1" applyBorder="1"/>
    <xf numFmtId="164" fontId="15" fillId="4" borderId="14" xfId="1" applyFont="1" applyFill="1" applyBorder="1" applyAlignment="1">
      <alignment horizontal="center"/>
    </xf>
    <xf numFmtId="0" fontId="27" fillId="0" borderId="17" xfId="0" applyFont="1" applyBorder="1" applyAlignment="1">
      <alignment vertical="center"/>
    </xf>
    <xf numFmtId="1" fontId="27" fillId="0" borderId="18" xfId="2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1" applyFont="1" applyBorder="1" applyAlignment="1">
      <alignment horizontal="center" vertical="center"/>
    </xf>
    <xf numFmtId="1" fontId="28" fillId="4" borderId="0" xfId="2" applyNumberFormat="1" applyFont="1" applyFill="1"/>
    <xf numFmtId="0" fontId="11" fillId="0" borderId="23" xfId="0" applyFont="1" applyBorder="1" applyAlignment="1">
      <alignment vertical="center" wrapText="1"/>
    </xf>
    <xf numFmtId="164" fontId="11" fillId="0" borderId="23" xfId="0" applyNumberFormat="1" applyFont="1" applyBorder="1" applyAlignment="1">
      <alignment vertical="center" wrapText="1"/>
    </xf>
    <xf numFmtId="164" fontId="11" fillId="0" borderId="23" xfId="1" applyFont="1" applyBorder="1" applyAlignment="1">
      <alignment horizontal="center" vertical="top" wrapText="1"/>
    </xf>
    <xf numFmtId="0" fontId="12" fillId="0" borderId="23" xfId="0" applyFont="1" applyBorder="1" applyAlignment="1">
      <alignment vertical="center"/>
    </xf>
    <xf numFmtId="164" fontId="12" fillId="0" borderId="24" xfId="1" applyFont="1" applyBorder="1" applyAlignment="1">
      <alignment horizontal="center" vertical="center"/>
    </xf>
    <xf numFmtId="1" fontId="31" fillId="4" borderId="0" xfId="2" applyNumberFormat="1" applyFont="1" applyFill="1"/>
    <xf numFmtId="0" fontId="27" fillId="0" borderId="25" xfId="0" applyFont="1" applyBorder="1" applyAlignment="1">
      <alignment vertical="center"/>
    </xf>
    <xf numFmtId="1" fontId="27" fillId="0" borderId="26" xfId="2" applyNumberFormat="1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164" fontId="11" fillId="0" borderId="27" xfId="1" applyFont="1" applyBorder="1" applyAlignment="1">
      <alignment horizontal="center" vertical="top" wrapText="1"/>
    </xf>
    <xf numFmtId="0" fontId="12" fillId="0" borderId="27" xfId="0" applyFont="1" applyBorder="1" applyAlignment="1">
      <alignment vertical="center"/>
    </xf>
    <xf numFmtId="164" fontId="12" fillId="0" borderId="28" xfId="1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1" fontId="27" fillId="0" borderId="22" xfId="2" applyNumberFormat="1" applyFont="1" applyBorder="1" applyAlignment="1">
      <alignment vertical="center"/>
    </xf>
    <xf numFmtId="165" fontId="12" fillId="4" borderId="7" xfId="0" applyNumberFormat="1" applyFont="1" applyFill="1" applyBorder="1" applyAlignment="1">
      <alignment horizontal="left" vertical="center"/>
    </xf>
    <xf numFmtId="165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64" fontId="12" fillId="4" borderId="14" xfId="1" applyFont="1" applyFill="1" applyBorder="1" applyAlignment="1">
      <alignment horizontal="left" vertical="center"/>
    </xf>
    <xf numFmtId="0" fontId="18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164" fontId="19" fillId="4" borderId="30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164" fontId="0" fillId="0" borderId="0" xfId="1" applyFont="1" applyAlignment="1">
      <alignment horizontal="center"/>
    </xf>
    <xf numFmtId="0" fontId="29" fillId="0" borderId="0" xfId="0" applyFont="1" applyAlignment="1">
      <alignment horizontal="center"/>
    </xf>
    <xf numFmtId="164" fontId="21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164" fontId="23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1" fontId="27" fillId="0" borderId="7" xfId="2" applyNumberFormat="1" applyFont="1" applyBorder="1" applyAlignment="1">
      <alignment horizontal="right"/>
    </xf>
    <xf numFmtId="1" fontId="27" fillId="0" borderId="7" xfId="2" applyNumberFormat="1" applyFont="1" applyBorder="1"/>
    <xf numFmtId="0" fontId="0" fillId="0" borderId="0" xfId="0" applyAlignment="1">
      <alignment horizontal="center"/>
    </xf>
    <xf numFmtId="1" fontId="29" fillId="0" borderId="6" xfId="2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64" fontId="21" fillId="0" borderId="13" xfId="1" applyFont="1" applyBorder="1" applyAlignment="1">
      <alignment horizontal="center"/>
    </xf>
    <xf numFmtId="0" fontId="28" fillId="4" borderId="10" xfId="0" applyFont="1" applyFill="1" applyBorder="1"/>
    <xf numFmtId="0" fontId="31" fillId="4" borderId="10" xfId="0" applyFont="1" applyFill="1" applyBorder="1"/>
    <xf numFmtId="0" fontId="27" fillId="4" borderId="10" xfId="0" applyFont="1" applyFill="1" applyBorder="1"/>
    <xf numFmtId="164" fontId="0" fillId="0" borderId="14" xfId="1" applyFont="1" applyBorder="1" applyAlignment="1">
      <alignment horizontal="center"/>
    </xf>
    <xf numFmtId="0" fontId="27" fillId="0" borderId="12" xfId="0" applyFont="1" applyBorder="1"/>
    <xf numFmtId="1" fontId="27" fillId="0" borderId="6" xfId="2" applyNumberFormat="1" applyFont="1" applyBorder="1"/>
    <xf numFmtId="0" fontId="3" fillId="0" borderId="6" xfId="0" applyFont="1" applyBorder="1" applyAlignment="1">
      <alignment horizontal="right" vertical="center"/>
    </xf>
    <xf numFmtId="165" fontId="12" fillId="0" borderId="6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0" fillId="0" borderId="13" xfId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4" fillId="0" borderId="21" xfId="0" applyFont="1" applyBorder="1" applyAlignment="1">
      <alignment vertical="center"/>
    </xf>
    <xf numFmtId="1" fontId="34" fillId="0" borderId="22" xfId="2" applyNumberFormat="1" applyFont="1" applyBorder="1" applyAlignment="1">
      <alignment vertical="center"/>
    </xf>
    <xf numFmtId="0" fontId="35" fillId="0" borderId="23" xfId="0" applyFont="1" applyBorder="1" applyAlignment="1">
      <alignment vertical="center" wrapText="1"/>
    </xf>
    <xf numFmtId="164" fontId="35" fillId="0" borderId="23" xfId="0" applyNumberFormat="1" applyFont="1" applyBorder="1" applyAlignment="1">
      <alignment vertical="center" wrapText="1"/>
    </xf>
    <xf numFmtId="164" fontId="35" fillId="0" borderId="23" xfId="1" applyFont="1" applyBorder="1" applyAlignment="1">
      <alignment horizontal="center" vertical="top" wrapText="1"/>
    </xf>
    <xf numFmtId="0" fontId="35" fillId="0" borderId="23" xfId="0" applyFont="1" applyBorder="1" applyAlignment="1">
      <alignment vertical="center"/>
    </xf>
    <xf numFmtId="164" fontId="35" fillId="0" borderId="24" xfId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15" xfId="0" applyFont="1" applyBorder="1" applyAlignment="1">
      <alignment vertical="center"/>
    </xf>
    <xf numFmtId="1" fontId="34" fillId="0" borderId="16" xfId="2" applyNumberFormat="1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164" fontId="35" fillId="0" borderId="7" xfId="0" applyNumberFormat="1" applyFont="1" applyBorder="1" applyAlignment="1">
      <alignment vertical="center" wrapText="1"/>
    </xf>
    <xf numFmtId="164" fontId="35" fillId="0" borderId="7" xfId="1" applyFont="1" applyBorder="1" applyAlignment="1">
      <alignment horizontal="center" vertical="top" wrapText="1"/>
    </xf>
    <xf numFmtId="0" fontId="35" fillId="0" borderId="7" xfId="0" applyFont="1" applyBorder="1" applyAlignment="1">
      <alignment vertical="center"/>
    </xf>
    <xf numFmtId="0" fontId="33" fillId="0" borderId="0" xfId="0" applyFont="1"/>
    <xf numFmtId="164" fontId="35" fillId="0" borderId="14" xfId="1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top" wrapText="1"/>
    </xf>
    <xf numFmtId="0" fontId="35" fillId="0" borderId="7" xfId="0" applyFont="1" applyBorder="1"/>
    <xf numFmtId="0" fontId="35" fillId="3" borderId="7" xfId="0" applyFont="1" applyFill="1" applyBorder="1" applyAlignment="1">
      <alignment vertical="center" wrapText="1"/>
    </xf>
    <xf numFmtId="164" fontId="35" fillId="3" borderId="7" xfId="0" applyNumberFormat="1" applyFont="1" applyFill="1" applyBorder="1" applyAlignment="1">
      <alignment vertical="center" wrapText="1"/>
    </xf>
    <xf numFmtId="164" fontId="35" fillId="3" borderId="7" xfId="1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vertical="center"/>
    </xf>
    <xf numFmtId="0" fontId="35" fillId="0" borderId="0" xfId="0" applyFont="1"/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37" fillId="0" borderId="0" xfId="0" applyFont="1"/>
    <xf numFmtId="1" fontId="36" fillId="0" borderId="0" xfId="2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center"/>
    </xf>
    <xf numFmtId="0" fontId="32" fillId="2" borderId="0" xfId="0" applyFont="1" applyFill="1" applyAlignment="1">
      <alignment vertical="center" wrapText="1"/>
    </xf>
    <xf numFmtId="0" fontId="32" fillId="2" borderId="1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39" fillId="0" borderId="0" xfId="0" applyFont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1127402</xdr:colOff>
      <xdr:row>0</xdr:row>
      <xdr:rowOff>54115</xdr:rowOff>
    </xdr:from>
    <xdr:to>
      <xdr:col>6</xdr:col>
      <xdr:colOff>285835</xdr:colOff>
      <xdr:row>0</xdr:row>
      <xdr:rowOff>1012795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227" t="7127" r="1783" b="6706"/>
        <a:stretch/>
      </xdr:blipFill>
      <xdr:spPr>
        <a:xfrm>
          <a:off x="1651277" y="54115"/>
          <a:ext cx="2542189" cy="958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2</xdr:row>
      <xdr:rowOff>451053</xdr:rowOff>
    </xdr:from>
    <xdr:to>
      <xdr:col>6</xdr:col>
      <xdr:colOff>702879</xdr:colOff>
      <xdr:row>3</xdr:row>
      <xdr:rowOff>1038225</xdr:rowOff>
    </xdr:to>
    <xdr:sp macro="" textlink="">
      <xdr:nvSpPr>
        <xdr:cNvPr id="3" name="CustomShape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337003"/>
          <a:ext cx="5274879" cy="104437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 A C T U R A T I ON 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Nom de la société :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NOM DU RESPONSABLE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ADRESSE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CODE POSTAL 		VILLE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TEL                                               MAIL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N° RC 			N° TVA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1071349</xdr:rowOff>
    </xdr:from>
    <xdr:to>
      <xdr:col>6</xdr:col>
      <xdr:colOff>702879</xdr:colOff>
      <xdr:row>3</xdr:row>
      <xdr:rowOff>1999429</xdr:rowOff>
    </xdr:to>
    <xdr:sp macro="" textlink="">
      <xdr:nvSpPr>
        <xdr:cNvPr id="4" name="CustomShap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529659"/>
          <a:ext cx="5268310" cy="928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L I V R A I S ON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fr-FR" sz="1100" b="1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effectLst/>
              <a:latin typeface="+mn-lt"/>
              <a:ea typeface="+mn-ea"/>
              <a:cs typeface="+mn-cs"/>
            </a:rPr>
            <a:t> Nom de la société : 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NOM DU RESPONSABLE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ADRESSE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CODE POSTAL 		VILLE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TEL                                               MAIL </a:t>
          </a:r>
          <a:endParaRPr lang="fr-FR">
            <a:effectLst/>
          </a:endParaRPr>
        </a:p>
        <a:p>
          <a:pPr>
            <a:lnSpc>
              <a:spcPct val="100000"/>
            </a:lnSpc>
          </a:pPr>
          <a:endParaRPr lang="fr-FR" sz="1100" b="0"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38</xdr:row>
      <xdr:rowOff>114300</xdr:rowOff>
    </xdr:from>
    <xdr:ext cx="5286376" cy="790575"/>
    <xdr:sp macro="" textlink="">
      <xdr:nvSpPr>
        <xdr:cNvPr id="5" name="ZoneTexte 4">
          <a:extLst>
            <a:ext uri="{FF2B5EF4-FFF2-40B4-BE49-F238E27FC236}">
              <a16:creationId xmlns="" xmlns:a16="http://schemas.microsoft.com/office/drawing/2014/main" id="{7D780208-B6E3-49F0-A6DD-743EF01E15F8}"/>
            </a:ext>
          </a:extLst>
        </xdr:cNvPr>
        <xdr:cNvSpPr txBox="1"/>
      </xdr:nvSpPr>
      <xdr:spPr>
        <a:xfrm>
          <a:off x="0" y="60198000"/>
          <a:ext cx="5286376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REGLER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COMPTANT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 virement SARABAR IBAN FR76 1131  5000 0108 0024 6948 287  BIC CEPAFRPP131 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CAISSE EPARGNE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MARSEILLE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Tout retard de paiement engendrera des frais supplémentaires</a:t>
          </a:r>
          <a:endParaRPr lang="fr-FR">
            <a:solidFill>
              <a:srgbClr val="FF0000"/>
            </a:solidFill>
            <a:effectLst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raba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34" zoomScaleNormal="100" workbookViewId="0">
      <selection activeCell="C53" sqref="C53"/>
    </sheetView>
  </sheetViews>
  <sheetFormatPr baseColWidth="10" defaultColWidth="9.140625" defaultRowHeight="12.75"/>
  <cols>
    <col min="1" max="1" width="7.7109375" style="40" customWidth="1"/>
    <col min="2" max="2" width="10.140625" style="57" customWidth="1"/>
    <col min="3" max="3" width="31.7109375" customWidth="1"/>
    <col min="4" max="4" width="7.42578125" customWidth="1"/>
    <col min="5" max="5" width="6.42578125" customWidth="1"/>
    <col min="6" max="6" width="5.140625" customWidth="1"/>
    <col min="7" max="7" width="10.7109375" style="1" customWidth="1"/>
    <col min="8" max="8" width="10.7109375"/>
    <col min="9" max="1020" width="10.140625"/>
  </cols>
  <sheetData>
    <row r="1" spans="1:9" ht="114" customHeight="1">
      <c r="A1" s="164"/>
      <c r="G1" s="164"/>
    </row>
    <row r="2" spans="1:9" s="160" customFormat="1" ht="34.5" customHeight="1">
      <c r="A2" s="165" t="s">
        <v>62</v>
      </c>
      <c r="B2" s="161"/>
      <c r="C2" s="162" t="s">
        <v>59</v>
      </c>
      <c r="D2" s="162"/>
      <c r="E2" s="162"/>
      <c r="F2" s="162"/>
      <c r="G2" s="162"/>
    </row>
    <row r="3" spans="1:9" ht="36" customHeight="1">
      <c r="A3" s="111"/>
      <c r="B3" s="63"/>
      <c r="C3" s="24" t="s">
        <v>61</v>
      </c>
      <c r="D3" s="163"/>
      <c r="E3" s="116"/>
      <c r="F3" s="116"/>
      <c r="G3" s="2"/>
    </row>
    <row r="4" spans="1:9" ht="172.9" customHeight="1">
      <c r="C4" s="3"/>
      <c r="D4" s="4"/>
      <c r="E4" s="5"/>
      <c r="F4" s="5"/>
      <c r="G4" s="6"/>
    </row>
    <row r="5" spans="1:9" ht="21.75" customHeight="1">
      <c r="C5" s="41" t="s">
        <v>60</v>
      </c>
      <c r="D5" s="42"/>
      <c r="E5" s="42"/>
      <c r="F5" s="42"/>
      <c r="G5" s="2"/>
    </row>
    <row r="6" spans="1:9" ht="21.75" customHeight="1" thickBot="1">
      <c r="C6" s="43"/>
      <c r="D6" s="42"/>
      <c r="E6" s="42"/>
      <c r="F6" s="42"/>
      <c r="G6" s="2"/>
    </row>
    <row r="7" spans="1:9" s="7" customFormat="1" ht="19.149999999999999" customHeight="1">
      <c r="A7" s="78"/>
      <c r="B7" s="79"/>
      <c r="C7" s="80" t="s">
        <v>57</v>
      </c>
      <c r="D7" s="81" t="s">
        <v>49</v>
      </c>
      <c r="E7" s="82" t="s">
        <v>0</v>
      </c>
      <c r="F7" s="82" t="s">
        <v>1</v>
      </c>
      <c r="G7" s="83" t="s">
        <v>2</v>
      </c>
    </row>
    <row r="8" spans="1:9" s="8" customFormat="1" ht="33.75" customHeight="1">
      <c r="A8" s="120"/>
      <c r="B8" s="84"/>
      <c r="C8" s="166" t="s">
        <v>54</v>
      </c>
      <c r="D8" s="166"/>
      <c r="E8" s="166"/>
      <c r="F8" s="166"/>
      <c r="G8" s="167"/>
      <c r="I8" s="9"/>
    </row>
    <row r="9" spans="1:9" ht="19.5" customHeight="1">
      <c r="A9" s="121" t="s">
        <v>45</v>
      </c>
      <c r="B9" s="90" t="s">
        <v>48</v>
      </c>
      <c r="C9" s="168" t="s">
        <v>53</v>
      </c>
      <c r="D9" s="168"/>
      <c r="E9" s="168"/>
      <c r="F9" s="168"/>
      <c r="G9" s="169"/>
      <c r="H9" s="8"/>
      <c r="I9" s="9"/>
    </row>
    <row r="10" spans="1:9" s="139" customFormat="1" ht="28.5" customHeight="1">
      <c r="A10" s="132" t="s">
        <v>33</v>
      </c>
      <c r="B10" s="133">
        <v>701197122819</v>
      </c>
      <c r="C10" s="134" t="s">
        <v>3</v>
      </c>
      <c r="D10" s="135">
        <v>2.74</v>
      </c>
      <c r="E10" s="136">
        <f t="shared" ref="E10:E14" si="0">D10*12</f>
        <v>32.880000000000003</v>
      </c>
      <c r="F10" s="137">
        <v>1</v>
      </c>
      <c r="G10" s="138">
        <f>E10*F10</f>
        <v>32.880000000000003</v>
      </c>
    </row>
    <row r="11" spans="1:9" s="139" customFormat="1" ht="21.75" customHeight="1">
      <c r="A11" s="140" t="s">
        <v>34</v>
      </c>
      <c r="B11" s="141">
        <v>701197122826</v>
      </c>
      <c r="C11" s="142" t="s">
        <v>4</v>
      </c>
      <c r="D11" s="143">
        <v>3.25</v>
      </c>
      <c r="E11" s="144">
        <f t="shared" si="0"/>
        <v>39</v>
      </c>
      <c r="F11" s="145">
        <v>1</v>
      </c>
      <c r="G11" s="138">
        <f t="shared" ref="G11:G14" si="1">E11*F11</f>
        <v>39</v>
      </c>
    </row>
    <row r="12" spans="1:9" s="139" customFormat="1" ht="24" customHeight="1">
      <c r="A12" s="140" t="s">
        <v>35</v>
      </c>
      <c r="B12" s="141">
        <v>701197122895</v>
      </c>
      <c r="C12" s="142" t="s">
        <v>5</v>
      </c>
      <c r="D12" s="143">
        <v>2.5</v>
      </c>
      <c r="E12" s="144">
        <f t="shared" si="0"/>
        <v>30</v>
      </c>
      <c r="F12" s="145">
        <v>1</v>
      </c>
      <c r="G12" s="138">
        <f t="shared" si="1"/>
        <v>30</v>
      </c>
    </row>
    <row r="13" spans="1:9" s="146" customFormat="1" ht="23.25" customHeight="1">
      <c r="A13" s="140" t="s">
        <v>36</v>
      </c>
      <c r="B13" s="141">
        <v>701197122949</v>
      </c>
      <c r="C13" s="142" t="s">
        <v>6</v>
      </c>
      <c r="D13" s="143">
        <v>3.45</v>
      </c>
      <c r="E13" s="144">
        <f t="shared" si="0"/>
        <v>41.400000000000006</v>
      </c>
      <c r="F13" s="145">
        <v>1</v>
      </c>
      <c r="G13" s="138">
        <f t="shared" si="1"/>
        <v>41.400000000000006</v>
      </c>
      <c r="H13" s="139"/>
    </row>
    <row r="14" spans="1:9" s="146" customFormat="1" ht="24.75" customHeight="1">
      <c r="A14" s="140" t="s">
        <v>37</v>
      </c>
      <c r="B14" s="141">
        <v>701197122918</v>
      </c>
      <c r="C14" s="142" t="s">
        <v>7</v>
      </c>
      <c r="D14" s="143">
        <v>3.6</v>
      </c>
      <c r="E14" s="144">
        <f t="shared" si="0"/>
        <v>43.2</v>
      </c>
      <c r="F14" s="145">
        <v>1</v>
      </c>
      <c r="G14" s="138">
        <f t="shared" si="1"/>
        <v>43.2</v>
      </c>
      <c r="H14" s="139"/>
    </row>
    <row r="15" spans="1:9" s="8" customFormat="1" ht="14.65" customHeight="1">
      <c r="A15" s="121" t="s">
        <v>45</v>
      </c>
      <c r="B15" s="90" t="s">
        <v>48</v>
      </c>
      <c r="C15" s="73" t="s">
        <v>8</v>
      </c>
      <c r="D15" s="48"/>
      <c r="E15" s="49"/>
      <c r="F15" s="50"/>
      <c r="G15" s="52"/>
      <c r="I15" s="9"/>
    </row>
    <row r="16" spans="1:9" s="139" customFormat="1" ht="30" customHeight="1">
      <c r="A16" s="140" t="s">
        <v>38</v>
      </c>
      <c r="B16" s="141">
        <v>701197124141</v>
      </c>
      <c r="C16" s="142" t="s">
        <v>9</v>
      </c>
      <c r="D16" s="143">
        <v>3.6</v>
      </c>
      <c r="E16" s="144">
        <f t="shared" ref="E16:E19" si="2">D16*12</f>
        <v>43.2</v>
      </c>
      <c r="F16" s="145">
        <v>1</v>
      </c>
      <c r="G16" s="147">
        <f t="shared" ref="G16:G19" si="3">F16*E16</f>
        <v>43.2</v>
      </c>
    </row>
    <row r="17" spans="1:8" s="146" customFormat="1" ht="27" customHeight="1">
      <c r="A17" s="140" t="s">
        <v>39</v>
      </c>
      <c r="B17" s="141">
        <v>701197124134</v>
      </c>
      <c r="C17" s="148" t="s">
        <v>10</v>
      </c>
      <c r="D17" s="143">
        <v>3.93</v>
      </c>
      <c r="E17" s="144">
        <f t="shared" si="2"/>
        <v>47.160000000000004</v>
      </c>
      <c r="F17" s="149">
        <v>1</v>
      </c>
      <c r="G17" s="147">
        <f t="shared" si="3"/>
        <v>47.160000000000004</v>
      </c>
    </row>
    <row r="18" spans="1:8" s="154" customFormat="1" ht="23.25" customHeight="1">
      <c r="A18" s="140" t="s">
        <v>40</v>
      </c>
      <c r="B18" s="141">
        <v>701197124172</v>
      </c>
      <c r="C18" s="150" t="s">
        <v>11</v>
      </c>
      <c r="D18" s="151">
        <v>3.16</v>
      </c>
      <c r="E18" s="152">
        <f t="shared" si="2"/>
        <v>37.92</v>
      </c>
      <c r="F18" s="153">
        <v>1</v>
      </c>
      <c r="G18" s="147">
        <f t="shared" si="3"/>
        <v>37.92</v>
      </c>
    </row>
    <row r="19" spans="1:8" s="11" customFormat="1" ht="14.25" customHeight="1">
      <c r="A19" s="140" t="s">
        <v>41</v>
      </c>
      <c r="B19" s="141">
        <v>701197124165</v>
      </c>
      <c r="C19" s="148" t="s">
        <v>12</v>
      </c>
      <c r="D19" s="143">
        <v>3.9</v>
      </c>
      <c r="E19" s="144">
        <f t="shared" si="2"/>
        <v>46.8</v>
      </c>
      <c r="F19" s="149">
        <v>1</v>
      </c>
      <c r="G19" s="147">
        <f t="shared" si="3"/>
        <v>46.8</v>
      </c>
    </row>
    <row r="20" spans="1:8" s="10" customFormat="1" ht="34.5" customHeight="1">
      <c r="A20" s="121" t="s">
        <v>45</v>
      </c>
      <c r="B20" s="90" t="s">
        <v>48</v>
      </c>
      <c r="C20" s="73" t="s">
        <v>13</v>
      </c>
      <c r="D20" s="74"/>
      <c r="E20" s="75"/>
      <c r="F20" s="76"/>
      <c r="G20" s="77"/>
    </row>
    <row r="21" spans="1:8" s="12" customFormat="1" ht="30" customHeight="1">
      <c r="A21" s="91" t="s">
        <v>42</v>
      </c>
      <c r="B21" s="92">
        <v>701197122925</v>
      </c>
      <c r="C21" s="93" t="s">
        <v>14</v>
      </c>
      <c r="D21" s="94">
        <v>3.86</v>
      </c>
      <c r="E21" s="95">
        <f>D21*12</f>
        <v>46.32</v>
      </c>
      <c r="F21" s="96">
        <v>1</v>
      </c>
      <c r="G21" s="97">
        <f>E21*F21</f>
        <v>46.32</v>
      </c>
    </row>
    <row r="22" spans="1:8" ht="33" customHeight="1">
      <c r="A22" s="121" t="s">
        <v>45</v>
      </c>
      <c r="B22" s="90" t="s">
        <v>48</v>
      </c>
      <c r="C22" s="168" t="s">
        <v>15</v>
      </c>
      <c r="D22" s="168"/>
      <c r="E22" s="168"/>
      <c r="F22" s="168"/>
      <c r="G22" s="169"/>
      <c r="H22" s="7"/>
    </row>
    <row r="23" spans="1:8" s="13" customFormat="1" ht="31.5" customHeight="1">
      <c r="A23" s="98" t="s">
        <v>43</v>
      </c>
      <c r="B23" s="99">
        <v>701197122970</v>
      </c>
      <c r="C23" s="85" t="s">
        <v>16</v>
      </c>
      <c r="D23" s="86">
        <v>3.17</v>
      </c>
      <c r="E23" s="87">
        <f t="shared" ref="E23:E24" si="4">D23*12</f>
        <v>38.04</v>
      </c>
      <c r="F23" s="88">
        <v>1</v>
      </c>
      <c r="G23" s="89">
        <f>F23*E23</f>
        <v>38.04</v>
      </c>
    </row>
    <row r="24" spans="1:8" s="7" customFormat="1" ht="14.65" customHeight="1" thickBot="1">
      <c r="A24" s="51" t="s">
        <v>44</v>
      </c>
      <c r="B24" s="58">
        <v>701197122796</v>
      </c>
      <c r="C24" s="28" t="s">
        <v>17</v>
      </c>
      <c r="D24" s="29">
        <v>3.7</v>
      </c>
      <c r="E24" s="25">
        <f t="shared" si="4"/>
        <v>44.400000000000006</v>
      </c>
      <c r="F24" s="27">
        <v>1</v>
      </c>
      <c r="G24" s="89">
        <f t="shared" ref="G24" si="5">F24*E24</f>
        <v>44.400000000000006</v>
      </c>
    </row>
    <row r="25" spans="1:8" ht="36" customHeight="1" thickBot="1">
      <c r="A25" s="121" t="s">
        <v>45</v>
      </c>
      <c r="B25" s="90" t="s">
        <v>48</v>
      </c>
      <c r="C25" s="104" t="s">
        <v>58</v>
      </c>
      <c r="D25" s="105"/>
      <c r="E25" s="105"/>
      <c r="F25" s="105"/>
      <c r="G25" s="106"/>
      <c r="H25" s="16"/>
    </row>
    <row r="26" spans="1:8" ht="50.25" customHeight="1">
      <c r="A26" s="54" t="s">
        <v>30</v>
      </c>
      <c r="B26" s="61"/>
      <c r="C26" s="155" t="s">
        <v>18</v>
      </c>
      <c r="D26" s="156">
        <v>5.0999999999999996</v>
      </c>
      <c r="E26" s="30">
        <f>D26*12</f>
        <v>61.199999999999996</v>
      </c>
      <c r="F26" s="33">
        <v>1</v>
      </c>
      <c r="G26" s="44">
        <f>F26*E26</f>
        <v>61.199999999999996</v>
      </c>
      <c r="H26" s="16"/>
    </row>
    <row r="27" spans="1:8" s="7" customFormat="1" ht="16.5" customHeight="1">
      <c r="A27" s="122"/>
      <c r="B27" s="60"/>
      <c r="C27" s="107" t="s">
        <v>55</v>
      </c>
      <c r="D27" s="100"/>
      <c r="E27" s="101"/>
      <c r="F27" s="102"/>
      <c r="G27" s="103"/>
    </row>
    <row r="28" spans="1:8" s="7" customFormat="1" ht="16.5" customHeight="1">
      <c r="A28" s="53" t="s">
        <v>31</v>
      </c>
      <c r="B28" s="59"/>
      <c r="C28" s="34" t="s">
        <v>51</v>
      </c>
      <c r="D28" s="35"/>
      <c r="E28" s="36">
        <v>22</v>
      </c>
      <c r="F28" s="34">
        <v>1</v>
      </c>
      <c r="G28" s="46">
        <f>F28*E28</f>
        <v>22</v>
      </c>
    </row>
    <row r="29" spans="1:8" s="7" customFormat="1" ht="16.5" customHeight="1">
      <c r="A29" s="53" t="s">
        <v>32</v>
      </c>
      <c r="B29" s="59"/>
      <c r="C29" s="34" t="s">
        <v>52</v>
      </c>
      <c r="D29" s="35"/>
      <c r="E29" s="36">
        <v>22</v>
      </c>
      <c r="F29" s="34"/>
      <c r="G29" s="46">
        <f>F29*E29</f>
        <v>0</v>
      </c>
    </row>
    <row r="30" spans="1:8" s="7" customFormat="1" ht="16.5" customHeight="1">
      <c r="A30" s="51"/>
      <c r="B30" s="59"/>
      <c r="C30" s="37" t="s">
        <v>19</v>
      </c>
      <c r="D30" s="35"/>
      <c r="E30" s="36">
        <v>15</v>
      </c>
      <c r="F30" s="34"/>
      <c r="G30" s="46">
        <f>F30*E30</f>
        <v>0</v>
      </c>
    </row>
    <row r="31" spans="1:8" s="7" customFormat="1" ht="16.5" customHeight="1">
      <c r="A31" s="51"/>
      <c r="B31" s="58"/>
      <c r="C31" s="37" t="s">
        <v>20</v>
      </c>
      <c r="D31" s="31"/>
      <c r="E31" s="32"/>
      <c r="F31" s="26"/>
      <c r="G31" s="45">
        <f>SUM(G10:G24)</f>
        <v>490.32000000000005</v>
      </c>
    </row>
    <row r="32" spans="1:8" s="18" customFormat="1" ht="16.5" customHeight="1">
      <c r="A32" s="51"/>
      <c r="B32" s="58"/>
      <c r="C32" s="37" t="s">
        <v>21</v>
      </c>
      <c r="D32" s="31"/>
      <c r="E32" s="32"/>
      <c r="F32" s="26"/>
      <c r="G32" s="45">
        <f>G31*0.055</f>
        <v>26.967600000000004</v>
      </c>
      <c r="H32" s="17"/>
    </row>
    <row r="33" spans="1:8" ht="16.5" customHeight="1">
      <c r="A33" s="51"/>
      <c r="B33" s="58"/>
      <c r="C33" s="37" t="s">
        <v>22</v>
      </c>
      <c r="D33" s="31" t="s">
        <v>23</v>
      </c>
      <c r="E33" s="32">
        <v>17.600000000000001</v>
      </c>
      <c r="F33" s="26"/>
      <c r="G33" s="45">
        <f>E33*F33</f>
        <v>0</v>
      </c>
      <c r="H33" s="7"/>
    </row>
    <row r="34" spans="1:8" ht="14.65" customHeight="1">
      <c r="A34" s="51"/>
      <c r="B34" s="58"/>
      <c r="C34" s="37" t="s">
        <v>24</v>
      </c>
      <c r="D34" s="31"/>
      <c r="E34" s="32"/>
      <c r="F34" s="26"/>
      <c r="G34" s="45">
        <f>SUM(G26:G30)</f>
        <v>83.199999999999989</v>
      </c>
    </row>
    <row r="35" spans="1:8" s="14" customFormat="1" ht="16.5" customHeight="1">
      <c r="A35" s="55"/>
      <c r="B35" s="58"/>
      <c r="C35" s="37" t="s">
        <v>25</v>
      </c>
      <c r="D35" s="31"/>
      <c r="E35" s="32"/>
      <c r="F35" s="26"/>
      <c r="G35" s="47">
        <f>G34*0.2</f>
        <v>16.639999999999997</v>
      </c>
      <c r="H35" s="21"/>
    </row>
    <row r="36" spans="1:8" s="14" customFormat="1" ht="16.5" customHeight="1">
      <c r="A36" s="53"/>
      <c r="B36" s="114"/>
      <c r="C36" s="38" t="s">
        <v>26</v>
      </c>
      <c r="D36" s="38"/>
      <c r="E36" s="38"/>
      <c r="F36" s="38"/>
      <c r="G36" s="45">
        <f>G34+G31</f>
        <v>573.52</v>
      </c>
      <c r="H36" s="21"/>
    </row>
    <row r="37" spans="1:8" ht="14.65" customHeight="1">
      <c r="A37" s="53"/>
      <c r="B37" s="115"/>
      <c r="C37" s="37" t="s">
        <v>27</v>
      </c>
      <c r="D37" s="31"/>
      <c r="E37" s="32"/>
      <c r="F37" s="26"/>
      <c r="G37" s="123">
        <f>G36+G32+G35</f>
        <v>617.12759999999992</v>
      </c>
      <c r="H37" s="21"/>
    </row>
    <row r="38" spans="1:8" ht="14.65" customHeight="1" thickBot="1">
      <c r="A38" s="124"/>
      <c r="B38" s="125"/>
      <c r="C38" s="126"/>
      <c r="D38" s="127"/>
      <c r="E38" s="128"/>
      <c r="F38" s="129"/>
      <c r="G38" s="130"/>
      <c r="H38" s="21"/>
    </row>
    <row r="39" spans="1:8" s="20" customFormat="1" ht="12.95" customHeight="1">
      <c r="A39" s="40"/>
      <c r="B39" s="57"/>
      <c r="C39" s="157"/>
      <c r="D39" s="158"/>
      <c r="E39" s="159"/>
      <c r="F39" s="15"/>
      <c r="G39" s="108"/>
      <c r="H39" s="23"/>
    </row>
    <row r="40" spans="1:8" s="14" customFormat="1" ht="14.65" customHeight="1">
      <c r="A40" s="40"/>
      <c r="B40" s="57"/>
      <c r="C40" s="157"/>
      <c r="D40" s="158"/>
      <c r="E40" s="159"/>
      <c r="F40" s="15"/>
      <c r="G40" s="108"/>
      <c r="H40" s="21"/>
    </row>
    <row r="41" spans="1:8" s="14" customFormat="1" ht="14.65" customHeight="1">
      <c r="A41" s="40"/>
      <c r="B41" s="57"/>
      <c r="C41" s="157"/>
      <c r="D41" s="158"/>
      <c r="E41" s="159"/>
      <c r="F41" s="15"/>
      <c r="G41" s="108"/>
      <c r="H41" s="21"/>
    </row>
    <row r="42" spans="1:8" ht="14.65" customHeight="1">
      <c r="C42" s="157"/>
      <c r="D42" s="158"/>
      <c r="E42" s="159"/>
      <c r="F42" s="15"/>
      <c r="G42" s="108"/>
      <c r="H42" s="21"/>
    </row>
    <row r="43" spans="1:8" ht="14.65" customHeight="1">
      <c r="C43" s="157"/>
      <c r="D43" s="158"/>
      <c r="E43" s="159"/>
      <c r="F43" s="15"/>
      <c r="G43" s="108"/>
      <c r="H43" s="21"/>
    </row>
    <row r="44" spans="1:8" ht="14.65" customHeight="1" thickBot="1">
      <c r="A44" s="109"/>
      <c r="B44" s="63"/>
      <c r="C44" s="116"/>
      <c r="D44" s="116"/>
      <c r="E44" s="116"/>
      <c r="F44" s="116"/>
      <c r="G44" s="110"/>
    </row>
    <row r="45" spans="1:8" ht="24.95" customHeight="1">
      <c r="A45" s="131"/>
      <c r="B45" s="65"/>
      <c r="C45" s="66" t="s">
        <v>50</v>
      </c>
      <c r="D45" s="67"/>
      <c r="E45" s="67"/>
      <c r="F45" s="67"/>
      <c r="G45" s="68"/>
    </row>
    <row r="46" spans="1:8">
      <c r="A46" s="69"/>
      <c r="B46" s="63"/>
      <c r="C46" s="56" t="s">
        <v>28</v>
      </c>
      <c r="D46" s="22"/>
      <c r="E46" s="22"/>
      <c r="F46" s="22"/>
      <c r="G46" s="39"/>
    </row>
    <row r="47" spans="1:8">
      <c r="A47" s="70"/>
      <c r="B47" s="63"/>
      <c r="C47" s="22" t="s">
        <v>46</v>
      </c>
      <c r="D47" s="22"/>
      <c r="E47" s="22"/>
      <c r="F47" s="22"/>
      <c r="G47" s="39"/>
    </row>
    <row r="48" spans="1:8">
      <c r="A48" s="71"/>
      <c r="B48" s="64"/>
      <c r="C48" s="22" t="s">
        <v>47</v>
      </c>
      <c r="D48" s="22"/>
      <c r="E48" s="22"/>
      <c r="F48" s="22"/>
      <c r="G48" s="39"/>
    </row>
    <row r="49" spans="1:7">
      <c r="A49" s="71"/>
      <c r="B49" s="62"/>
      <c r="C49" s="22" t="s">
        <v>29</v>
      </c>
      <c r="D49" s="22"/>
      <c r="E49" s="22"/>
      <c r="F49" s="22"/>
      <c r="G49" s="39"/>
    </row>
    <row r="50" spans="1:7" ht="13.5" thickBot="1">
      <c r="A50" s="72"/>
      <c r="B50" s="117"/>
      <c r="C50" s="118" t="s">
        <v>56</v>
      </c>
      <c r="D50" s="118"/>
      <c r="E50" s="118"/>
      <c r="F50" s="118"/>
      <c r="G50" s="119"/>
    </row>
    <row r="51" spans="1:7">
      <c r="A51" s="111"/>
      <c r="B51" s="63"/>
      <c r="C51" s="22"/>
      <c r="D51" s="22"/>
      <c r="E51" s="22"/>
      <c r="F51" s="22"/>
      <c r="G51" s="112"/>
    </row>
    <row r="52" spans="1:7" ht="15.75">
      <c r="A52" s="170" t="s">
        <v>62</v>
      </c>
      <c r="B52" s="63"/>
      <c r="C52" s="113"/>
      <c r="D52" s="113"/>
      <c r="E52" s="113"/>
      <c r="F52" s="113"/>
      <c r="G52" s="108"/>
    </row>
    <row r="53" spans="1:7">
      <c r="C53" s="19"/>
    </row>
  </sheetData>
  <mergeCells count="3">
    <mergeCell ref="C8:G8"/>
    <mergeCell ref="C9:G9"/>
    <mergeCell ref="C22:G22"/>
  </mergeCells>
  <hyperlinks>
    <hyperlink ref="C46" r:id="rId1"/>
  </hyperlinks>
  <printOptions horizontalCentered="1"/>
  <pageMargins left="0.7" right="0.7" top="0.75" bottom="0.7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C3CC5EA3FCB47ABA788BB8B167115" ma:contentTypeVersion="9" ma:contentTypeDescription="Crée un document." ma:contentTypeScope="" ma:versionID="701f354b1990d33d8f804628dcd8058e">
  <xsd:schema xmlns:xsd="http://www.w3.org/2001/XMLSchema" xmlns:xs="http://www.w3.org/2001/XMLSchema" xmlns:p="http://schemas.microsoft.com/office/2006/metadata/properties" xmlns:ns2="de2009f0-1358-4d20-982b-6e9e96afa355" xmlns:ns3="59c920a3-4dd0-4fe4-adea-252cb678d94e" targetNamespace="http://schemas.microsoft.com/office/2006/metadata/properties" ma:root="true" ma:fieldsID="dd95cd501f316396c2e729ec43a34e52" ns2:_="" ns3:_="">
    <xsd:import namespace="de2009f0-1358-4d20-982b-6e9e96afa355"/>
    <xsd:import namespace="59c920a3-4dd0-4fe4-adea-252cb678d9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009f0-1358-4d20-982b-6e9e96afa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920a3-4dd0-4fe4-adea-252cb678d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51CC1-F6D2-42C5-AFB1-7489DEE2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009f0-1358-4d20-982b-6e9e96afa355"/>
    <ds:schemaRef ds:uri="59c920a3-4dd0-4fe4-adea-252cb678d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B89D51-6C86-4C2A-B94B-8E1228DFF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38902D-EDA1-40B8-96F1-90EB15EA12D4}">
  <ds:schemaRefs>
    <ds:schemaRef ds:uri="http://purl.org/dc/terms/"/>
    <ds:schemaRef ds:uri="de2009f0-1358-4d20-982b-6e9e96afa355"/>
    <ds:schemaRef ds:uri="http://schemas.microsoft.com/office/2006/documentManagement/types"/>
    <ds:schemaRef ds:uri="59c920a3-4dd0-4fe4-adea-252cb678d94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Jean-Christophe PROTAIS</dc:creator>
  <cp:lastModifiedBy>marie160170</cp:lastModifiedBy>
  <cp:revision>3</cp:revision>
  <cp:lastPrinted>2019-01-18T16:27:36Z</cp:lastPrinted>
  <dcterms:created xsi:type="dcterms:W3CDTF">2017-02-08T10:29:59Z</dcterms:created>
  <dcterms:modified xsi:type="dcterms:W3CDTF">2019-05-27T14:09:31Z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0x0101001F9C3CC5EA3FCB47ABA788BB8B167115</vt:lpwstr>
  </property>
</Properties>
</file>