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 tabRatio="989"/>
  </bookViews>
  <sheets>
    <sheet name="Feuil1" sheetId="1" r:id="rId1"/>
    <sheet name="Feuil2" sheetId="2" r:id="rId2"/>
    <sheet name="Feuil3" sheetId="3" r:id="rId3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8" i="1"/>
  <c r="G48" s="1"/>
  <c r="E47"/>
  <c r="G47" s="1"/>
  <c r="D39" l="1"/>
  <c r="G77" l="1"/>
  <c r="G73"/>
  <c r="G74"/>
  <c r="G72"/>
  <c r="G69"/>
  <c r="G52"/>
  <c r="G51"/>
  <c r="G39"/>
  <c r="E37" l="1"/>
  <c r="G37" s="1"/>
  <c r="E68" l="1"/>
  <c r="G68" s="1"/>
  <c r="G78" s="1"/>
  <c r="E66"/>
  <c r="G66" s="1"/>
  <c r="E65"/>
  <c r="G65" s="1"/>
  <c r="E63"/>
  <c r="G63" s="1"/>
  <c r="E62"/>
  <c r="G62" s="1"/>
  <c r="E59"/>
  <c r="G59" s="1"/>
  <c r="E56"/>
  <c r="G56" s="1"/>
  <c r="E54"/>
  <c r="G54" s="1"/>
  <c r="E53"/>
  <c r="G53" s="1"/>
  <c r="E45"/>
  <c r="G45" s="1"/>
  <c r="E44"/>
  <c r="G44" s="1"/>
  <c r="E43"/>
  <c r="G43" s="1"/>
  <c r="E40"/>
  <c r="G40" s="1"/>
  <c r="E38"/>
  <c r="G38" s="1"/>
  <c r="E35"/>
  <c r="G35" s="1"/>
  <c r="E34"/>
  <c r="G34" s="1"/>
  <c r="E33"/>
  <c r="G33" s="1"/>
  <c r="E32"/>
  <c r="G32" s="1"/>
  <c r="E31"/>
  <c r="G31" s="1"/>
  <c r="E29"/>
  <c r="G29" s="1"/>
  <c r="E28"/>
  <c r="G28" s="1"/>
  <c r="E27"/>
  <c r="G27" s="1"/>
  <c r="E24"/>
  <c r="G24" s="1"/>
  <c r="E23"/>
  <c r="G23" s="1"/>
  <c r="E22"/>
  <c r="G22" s="1"/>
  <c r="E21"/>
  <c r="G21" s="1"/>
  <c r="E19"/>
  <c r="G19" s="1"/>
  <c r="E17"/>
  <c r="G17" s="1"/>
  <c r="E16"/>
  <c r="G16" s="1"/>
  <c r="E15"/>
  <c r="G15" s="1"/>
  <c r="E14"/>
  <c r="G14" s="1"/>
  <c r="E12"/>
  <c r="G12" s="1"/>
  <c r="E11"/>
  <c r="G11" s="1"/>
  <c r="E10"/>
  <c r="G10" s="1"/>
  <c r="G79" l="1"/>
  <c r="G75" l="1"/>
  <c r="G76" s="1"/>
  <c r="G80" l="1"/>
  <c r="G81" s="1"/>
</calcChain>
</file>

<file path=xl/sharedStrings.xml><?xml version="1.0" encoding="utf-8"?>
<sst xmlns="http://schemas.openxmlformats.org/spreadsheetml/2006/main" count="158" uniqueCount="137">
  <si>
    <t xml:space="preserve">LOT </t>
  </si>
  <si>
    <t>QTE</t>
  </si>
  <si>
    <t>TOTAL HT</t>
  </si>
  <si>
    <t xml:space="preserve">TUBES 40 ML X 12    MADAGASCAR / POIVRE NOIR – BLACK PEPPER   </t>
  </si>
  <si>
    <t>TUBES 40ML X 12   SARAWAK / POIVRE BLANC – WHITE PEPPER / MALAISIE</t>
  </si>
  <si>
    <t xml:space="preserve">NOS GRANDS CRUS  </t>
  </si>
  <si>
    <t>TUBES 40 ML X 12    KAMPOT BLANC / CAMBODGE</t>
  </si>
  <si>
    <t xml:space="preserve"> TUBES 40 ML X 12 PENJA NOIR FUMÉ  au BOIS de HETRE  / CAMEROUN PENJA</t>
  </si>
  <si>
    <t xml:space="preserve">TUBES 40ML X 12 PHU QUOC BLANC /  VIETNAM </t>
  </si>
  <si>
    <t xml:space="preserve">TUBES 40ML X 12 PHU QUOC ROUGE / VIETNAM </t>
  </si>
  <si>
    <t xml:space="preserve">NOS  SAUVAGES  </t>
  </si>
  <si>
    <t>NOS BAIES (faux poivres)</t>
  </si>
  <si>
    <t xml:space="preserve">TUBES 40MLX12 BAIES DE MANAKARA (graines de baies roses torréfiées) MADAGASCAR </t>
  </si>
  <si>
    <t>TUBES 40ML X 12  MAT KHEN / VIETNAM BAIE SAUVAGE NON PIPERACEE</t>
  </si>
  <si>
    <t xml:space="preserve"> TUBES 40 ML X 12 POIVRE DE TIMUT / NEPAL  </t>
  </si>
  <si>
    <t xml:space="preserve">  COLLECTION ÉPICES &amp; GRAINES D'ORIGINES (TVA 5,5%)               </t>
  </si>
  <si>
    <t xml:space="preserve">NOS ÉPICES ENTIÈRES  </t>
  </si>
  <si>
    <t>TUBES 100ML X8  CARDAMOME VERTE – GREEN CARDAMOM  / GUATEMALA</t>
  </si>
  <si>
    <t>TUBES 100ML X8  GIROFLE CLOUS - CLOVES   / MADAGASACAR</t>
  </si>
  <si>
    <t xml:space="preserve">TUBES 100ML X8  MUSCADE NOIX ET MACIS – NUTMEG AND MACE / INDONESIE </t>
  </si>
  <si>
    <t xml:space="preserve">NOS ÉPICES MOULUES  </t>
  </si>
  <si>
    <t>TUBES 100ML X 8  CANNELLE / MADAGASCAR</t>
  </si>
  <si>
    <t>TUBES 100ML X8  CURCUMA – TURMERIC / MADADAGASCAR</t>
  </si>
  <si>
    <t>TUBES 100ML X8  GINGEMBRE – GINGER / CHINE</t>
  </si>
  <si>
    <t>TUBES 100ML X8  PAPRIKA – SWEET PAPRIKA POWDER / HONGRIE</t>
  </si>
  <si>
    <t>TUBES 100ML X8  CORIANDRE – CORIANDER  / MAROC</t>
  </si>
  <si>
    <t xml:space="preserve">NOS AROMATES  </t>
  </si>
  <si>
    <t xml:space="preserve">TUBES 100ML X8 HERBES DE PROVENCE </t>
  </si>
  <si>
    <t>TUBES 100ML X8  THYM  -THYME / PROVENCE</t>
  </si>
  <si>
    <t xml:space="preserve">  COLLECTION ASSEMBLAGES D’EPICES (TVA 5,5%)             </t>
  </si>
  <si>
    <t>TUBES 100ML X8  COLOMBO / FRANCE</t>
  </si>
  <si>
    <t>TUBES 100ML X8  CURRY MADRAS / INDE</t>
  </si>
  <si>
    <t xml:space="preserve">TUBES 100ML X8  RAS EL HANOUT / FRANCE </t>
  </si>
  <si>
    <t xml:space="preserve">ASSEMBLAGES ETHNIQUES VIANDES/ POISSONS / LEGUMES </t>
  </si>
  <si>
    <t>TUBES 100ML X 8 ASSEMBLAGE   ZAHTAR</t>
  </si>
  <si>
    <t>TUBES 100ML X 8 ASSEMBLAGE  POULET ROTI – ROASTED CHICKEN</t>
  </si>
  <si>
    <t>TUBES 100ML X 8 ASSEMBLAGE  PASTA &amp; RISOTTO « SAFRAN » </t>
  </si>
  <si>
    <t xml:space="preserve">TUBES 100ML X 8 ASSEMBLAGE GREEN SALAD </t>
  </si>
  <si>
    <t>TUBES 100ML X 8 ASSEMBLAGE TOMATO SALAD</t>
  </si>
  <si>
    <t>TUBES 100ML X 8 ASSEMBLAGE  BBQ</t>
  </si>
  <si>
    <t xml:space="preserve">TUBES 100ML X 8 ASSEMBLAGE TARTARES </t>
  </si>
  <si>
    <t>12 POIVRIERS NOMADES MECANIQUES A PISTON *****</t>
  </si>
  <si>
    <t>FORFAIT  DE DE-COLISAGE (pour les demi-sachets)</t>
  </si>
  <si>
    <t>TOTAL HT 5,5 %</t>
  </si>
  <si>
    <t>TVA 5,5 %</t>
  </si>
  <si>
    <t>TRANSPORT 20 %</t>
  </si>
  <si>
    <t>1colis</t>
  </si>
  <si>
    <t>TOTAL HT 20%</t>
  </si>
  <si>
    <t>TVA 20 %</t>
  </si>
  <si>
    <t xml:space="preserve">TOTAL HT </t>
  </si>
  <si>
    <t xml:space="preserve">TOTAL TTC </t>
  </si>
  <si>
    <t xml:space="preserve">                                                                 Contact :  Tel : 06 13 34 30 03     e mail : contact@sarabar.fr   Fax :  04 26 030230  www.sarabar.fr</t>
  </si>
  <si>
    <t xml:space="preserve">                                                               ADHERENT D UN CENTRE DE GESTION AGREE ACCEPTANT LE PAIEMENT PAR CHEQUE</t>
  </si>
  <si>
    <t>GLORIFIEUR POUR 4 POIVRIERS  VENDU A L UNITE ( socle bois pour 4 poivriers)</t>
  </si>
  <si>
    <t>TUBES 100ML X 8 ASSEMBLAGE BOMBAY KARI</t>
  </si>
  <si>
    <t>FRANCO DE PORT A PARTIR DE 300€HT</t>
  </si>
  <si>
    <t xml:space="preserve">TUBES 100ML X8  CUMIN  MOULU </t>
  </si>
  <si>
    <r>
      <t>TUBES 40ML X 12   TONKA – TONKA BEANS / VENEZUELA</t>
    </r>
    <r>
      <rPr>
        <b/>
        <sz val="8"/>
        <color rgb="FF800000"/>
        <rFont val="Arial"/>
        <family val="2"/>
        <charset val="1"/>
      </rPr>
      <t/>
    </r>
  </si>
  <si>
    <t>H AV01</t>
  </si>
  <si>
    <t>H AV02</t>
  </si>
  <si>
    <t>H AV03</t>
  </si>
  <si>
    <t>I PRE01</t>
  </si>
  <si>
    <t>I PRE02</t>
  </si>
  <si>
    <t>A P03</t>
  </si>
  <si>
    <t>A P05</t>
  </si>
  <si>
    <t>A P06</t>
  </si>
  <si>
    <t>A P10</t>
  </si>
  <si>
    <t>A P13</t>
  </si>
  <si>
    <t>A P14</t>
  </si>
  <si>
    <t>A P16</t>
  </si>
  <si>
    <t>A P18</t>
  </si>
  <si>
    <t>B FP02</t>
  </si>
  <si>
    <t>B FP05</t>
  </si>
  <si>
    <t>B FP08</t>
  </si>
  <si>
    <t>B FP09</t>
  </si>
  <si>
    <t>C EE05</t>
  </si>
  <si>
    <t>C EE06</t>
  </si>
  <si>
    <t>C EE07</t>
  </si>
  <si>
    <t>C EM01</t>
  </si>
  <si>
    <t>C EM02</t>
  </si>
  <si>
    <t>C EM03</t>
  </si>
  <si>
    <t>C EM04</t>
  </si>
  <si>
    <t>C EM05</t>
  </si>
  <si>
    <t>E A03</t>
  </si>
  <si>
    <t>E A04</t>
  </si>
  <si>
    <t>E A07</t>
  </si>
  <si>
    <t>E A11</t>
  </si>
  <si>
    <t>F AST01</t>
  </si>
  <si>
    <t>F AST02</t>
  </si>
  <si>
    <t>F AST05</t>
  </si>
  <si>
    <t>E ASI01</t>
  </si>
  <si>
    <t>E ASI02</t>
  </si>
  <si>
    <t>E ASI03</t>
  </si>
  <si>
    <t>E ASI07</t>
  </si>
  <si>
    <t>E ASI10</t>
  </si>
  <si>
    <t>E ASI19</t>
  </si>
  <si>
    <t>E ASSPE03</t>
  </si>
  <si>
    <t>E ASSPE05</t>
  </si>
  <si>
    <t>E ASSPE06</t>
  </si>
  <si>
    <t>E ASSPE08</t>
  </si>
  <si>
    <t>REF</t>
  </si>
  <si>
    <t xml:space="preserve">                                   Sarabar est une marque commerciale de la SAS SARABAR</t>
  </si>
  <si>
    <t xml:space="preserve">  RC MARSEILLE SIRET 50110305500031 SIREN 501 103 055 TVA INTRACOM FR73501103055</t>
  </si>
  <si>
    <t>code barre</t>
  </si>
  <si>
    <t>0701197122833</t>
  </si>
  <si>
    <t>0701197122888</t>
  </si>
  <si>
    <t>TUBES 100ML X8  PIMENT FORT– HOT CHILI PEPPER / INDE</t>
  </si>
  <si>
    <t>UNITE</t>
  </si>
  <si>
    <t xml:space="preserve">                                                      SAS SARABAR, 11 Impasse des Muriers 13015 MARSEILLE</t>
  </si>
  <si>
    <t xml:space="preserve">           ASSEMBLAGES «  SPÉCIAL » VIANDES</t>
  </si>
  <si>
    <t xml:space="preserve">              ASSEMBLAGES «  SPÉCIAL » POISSONS</t>
  </si>
  <si>
    <t xml:space="preserve">                                                  ASSEMBLAGES «  SPÉCIAL » LÉGUMES &amp; PÂTES &amp; RISOTTOS </t>
  </si>
  <si>
    <t xml:space="preserve">                         ASSEMBLAGES «  SPÉCIAL » VIANDES</t>
  </si>
  <si>
    <t xml:space="preserve">BOX POUR STOCKER LES TUBES DANS LES CUISINES ***en attente </t>
  </si>
  <si>
    <t xml:space="preserve">PRESENTOIRS  POIVRES CONTENANT </t>
  </si>
  <si>
    <t xml:space="preserve">PRESENTOIRS  EPICES CONTENANT </t>
  </si>
  <si>
    <t>NOS GRANDS CLASSIQUES</t>
  </si>
  <si>
    <t>NOS ASSEMBLAGES TRADITIONNELS</t>
  </si>
  <si>
    <t>NOS CREATIONS INTEMPORELLES</t>
  </si>
  <si>
    <t>NOS CREATIONS PRINTEMPS / ÉTÉ</t>
  </si>
  <si>
    <t xml:space="preserve">                                POUR DES DEMIS SACHETS UN FORFAIT DE DE-COLISAGE DE 15€ VOUS SERA FACTURE</t>
  </si>
  <si>
    <t>COLLECTION POIVRES ET BAIES D'ORIGINES</t>
  </si>
  <si>
    <t xml:space="preserve">LES PRESENTOIRS POUR LES BOUTIQUES </t>
  </si>
  <si>
    <t xml:space="preserve">                             CONDITIONS DE REGLEMENT EN APPLICATION DE LA LOI 2008-776 DU 04/08/08 PENALITES DE RETARD 3,79%</t>
  </si>
  <si>
    <t xml:space="preserve">                                             ASSEMBLAGES «  SPÉCIAL » SALADES &amp; CRUDITÉS  </t>
  </si>
  <si>
    <r>
      <t>TUBES 40 ML X 12    MALABAR MG1 / POIVRE NOIR – BLACK PEPPER / INDE</t>
    </r>
    <r>
      <rPr>
        <b/>
        <sz val="8"/>
        <color rgb="FFFF0000"/>
        <rFont val="Arial"/>
        <family val="2"/>
        <charset val="1"/>
      </rPr>
      <t/>
    </r>
  </si>
  <si>
    <t xml:space="preserve">   P R I X   H T   TVA 5,5% </t>
  </si>
  <si>
    <t>NOS OUTILS D AIDE A LA VENTE TVA 20%</t>
  </si>
  <si>
    <t xml:space="preserve"> TUBES 40 ML X 12 VOATSIPERIFERY BLANC/ SAUVAGE MADAGASCAR</t>
  </si>
  <si>
    <t xml:space="preserve"> TUBES 100ML X 8 GUACAMOLE</t>
  </si>
  <si>
    <t xml:space="preserve"> TUBES 100ML X 8 CAJUN</t>
  </si>
  <si>
    <t>POISSONS AU FOUR</t>
  </si>
  <si>
    <t>RATATOUILLES</t>
  </si>
  <si>
    <t>NOS NOUVEAUTES PRINTEMPS / ÉTÉ 2019</t>
  </si>
  <si>
    <t xml:space="preserve">DEVIS 1 PRINTEMPS / ÉTÉ </t>
  </si>
  <si>
    <t>3 PRESENTOIRS  DONT 1 OFFERT + TESTEURS POIVRES</t>
  </si>
  <si>
    <t>S.E.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</si>
</sst>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* #,##0.00&quot; € &quot;;\-* #,##0.00&quot; € &quot;;* \-#&quot; € &quot;;@\ "/>
    <numFmt numFmtId="165" formatCode="#,##0.00&quot; €&quot;;[Red]\-#,##0.00&quot; €&quot;"/>
  </numFmts>
  <fonts count="49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6"/>
      <color rgb="FF00CC00"/>
      <name val="Arial"/>
      <family val="2"/>
      <charset val="1"/>
    </font>
    <font>
      <sz val="15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00FF00"/>
      <name val="Arial"/>
      <family val="2"/>
      <charset val="1"/>
    </font>
    <font>
      <b/>
      <sz val="15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8"/>
      <color rgb="FF800000"/>
      <name val="Arial"/>
      <family val="2"/>
      <charset val="1"/>
    </font>
    <font>
      <sz val="18"/>
      <color rgb="FF00CC00"/>
      <name val="Arial"/>
      <family val="2"/>
      <charset val="1"/>
    </font>
    <font>
      <b/>
      <sz val="14"/>
      <color rgb="FF00CC00"/>
      <name val="Arial"/>
      <family val="2"/>
      <charset val="1"/>
    </font>
    <font>
      <sz val="10"/>
      <color rgb="FF00CC00"/>
      <name val="Arial"/>
      <family val="2"/>
      <charset val="1"/>
    </font>
    <font>
      <b/>
      <sz val="10"/>
      <color rgb="FF00CC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5"/>
      <color rgb="FF00CC00"/>
      <name val="Arial"/>
      <family val="2"/>
      <charset val="1"/>
    </font>
    <font>
      <sz val="10"/>
      <name val="Arial"/>
      <family val="2"/>
      <charset val="1"/>
    </font>
    <font>
      <b/>
      <sz val="7"/>
      <color rgb="FF000000"/>
      <name val="Arial"/>
      <family val="2"/>
      <charset val="1"/>
    </font>
    <font>
      <b/>
      <sz val="7"/>
      <name val="Arial"/>
      <family val="2"/>
      <charset val="1"/>
    </font>
    <font>
      <b/>
      <sz val="7"/>
      <color rgb="FF969696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i/>
      <sz val="9"/>
      <color rgb="FFFF0000"/>
      <name val="Arial"/>
      <family val="2"/>
      <charset val="1"/>
    </font>
    <font>
      <sz val="6"/>
      <name val="Arial"/>
      <family val="2"/>
      <charset val="1"/>
    </font>
    <font>
      <sz val="6"/>
      <color rgb="FF000000"/>
      <name val="Arial"/>
      <family val="2"/>
      <charset val="1"/>
    </font>
    <font>
      <sz val="6"/>
      <color rgb="FF00CC00"/>
      <name val="Arial"/>
      <family val="2"/>
      <charset val="1"/>
    </font>
    <font>
      <b/>
      <sz val="6"/>
      <name val="Arial"/>
      <family val="2"/>
      <charset val="1"/>
    </font>
    <font>
      <b/>
      <sz val="6"/>
      <color rgb="FF000000"/>
      <name val="Arial"/>
      <family val="2"/>
      <charset val="1"/>
    </font>
    <font>
      <sz val="6"/>
      <color rgb="FF92D050"/>
      <name val="Arial"/>
      <family val="2"/>
      <charset val="1"/>
    </font>
    <font>
      <b/>
      <sz val="12"/>
      <color rgb="FF00FF00"/>
      <name val="Arial"/>
      <family val="2"/>
      <charset val="1"/>
    </font>
    <font>
      <sz val="8"/>
      <color theme="1"/>
      <name val="Arial"/>
      <family val="2"/>
    </font>
    <font>
      <sz val="10"/>
      <color theme="1"/>
      <name val="Arial"/>
      <family val="2"/>
      <charset val="1"/>
    </font>
    <font>
      <sz val="6"/>
      <color theme="1"/>
      <name val="Arial"/>
      <family val="2"/>
      <charset val="1"/>
    </font>
    <font>
      <sz val="8"/>
      <color theme="1"/>
      <name val="Arial"/>
      <family val="2"/>
      <charset val="1"/>
    </font>
    <font>
      <sz val="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33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5" fillId="0" borderId="0" applyBorder="0" applyProtection="0"/>
    <xf numFmtId="43" fontId="25" fillId="0" borderId="0" applyFont="0" applyFill="0" applyBorder="0" applyAlignment="0" applyProtection="0"/>
  </cellStyleXfs>
  <cellXfs count="256">
    <xf numFmtId="0" fontId="0" fillId="0" borderId="0" xfId="0"/>
    <xf numFmtId="164" fontId="25" fillId="0" borderId="0" xfId="1"/>
    <xf numFmtId="164" fontId="2" fillId="0" borderId="0" xfId="1" applyFont="1" applyAlignment="1">
      <alignment horizontal="center"/>
    </xf>
    <xf numFmtId="0" fontId="3" fillId="0" borderId="1" xfId="0" applyFont="1" applyBorder="1"/>
    <xf numFmtId="0" fontId="1" fillId="0" borderId="2" xfId="0" applyFont="1" applyBorder="1"/>
    <xf numFmtId="0" fontId="0" fillId="0" borderId="2" xfId="0" applyBorder="1"/>
    <xf numFmtId="164" fontId="0" fillId="0" borderId="3" xfId="1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15" fillId="0" borderId="0" xfId="0" applyFont="1"/>
    <xf numFmtId="0" fontId="17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Border="1"/>
    <xf numFmtId="0" fontId="5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9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7" xfId="1" applyFont="1" applyBorder="1" applyAlignment="1">
      <alignment horizontal="center" vertical="top" wrapText="1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1" fillId="0" borderId="7" xfId="0" applyFont="1" applyBorder="1"/>
    <xf numFmtId="0" fontId="11" fillId="3" borderId="7" xfId="0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11" fillId="3" borderId="7" xfId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0" fontId="11" fillId="0" borderId="7" xfId="0" applyFont="1" applyBorder="1" applyAlignment="1">
      <alignment vertical="top" wrapText="1"/>
    </xf>
    <xf numFmtId="164" fontId="11" fillId="0" borderId="7" xfId="0" applyNumberFormat="1" applyFont="1" applyBorder="1" applyAlignment="1">
      <alignment vertical="top" wrapText="1"/>
    </xf>
    <xf numFmtId="164" fontId="11" fillId="0" borderId="7" xfId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164" fontId="12" fillId="0" borderId="7" xfId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vertical="center"/>
    </xf>
    <xf numFmtId="165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164" fontId="26" fillId="0" borderId="11" xfId="1" applyFont="1" applyBorder="1" applyAlignment="1">
      <alignment horizontal="center"/>
    </xf>
    <xf numFmtId="0" fontId="32" fillId="0" borderId="0" xfId="0" applyFont="1"/>
    <xf numFmtId="0" fontId="30" fillId="0" borderId="0" xfId="0" applyFont="1" applyAlignment="1">
      <alignment horizontal="center" vertical="center"/>
    </xf>
    <xf numFmtId="0" fontId="2" fillId="0" borderId="0" xfId="0" applyFont="1"/>
    <xf numFmtId="0" fontId="31" fillId="0" borderId="0" xfId="0" applyFont="1" applyAlignment="1">
      <alignment horizontal="center" vertical="center"/>
    </xf>
    <xf numFmtId="164" fontId="12" fillId="0" borderId="14" xfId="1" applyFont="1" applyBorder="1" applyAlignment="1">
      <alignment horizontal="center" vertical="center"/>
    </xf>
    <xf numFmtId="164" fontId="11" fillId="0" borderId="14" xfId="1" applyFont="1" applyBorder="1" applyAlignment="1">
      <alignment horizontal="center"/>
    </xf>
    <xf numFmtId="164" fontId="13" fillId="0" borderId="14" xfId="1" applyFont="1" applyBorder="1" applyAlignment="1">
      <alignment horizontal="center" vertical="center"/>
    </xf>
    <xf numFmtId="164" fontId="11" fillId="0" borderId="14" xfId="1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164" fontId="12" fillId="0" borderId="14" xfId="1" applyFont="1" applyBorder="1" applyAlignment="1">
      <alignment horizontal="left" vertical="center"/>
    </xf>
    <xf numFmtId="164" fontId="5" fillId="0" borderId="14" xfId="1" applyFont="1" applyBorder="1" applyAlignment="1">
      <alignment horizontal="right"/>
    </xf>
    <xf numFmtId="0" fontId="9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top" wrapText="1"/>
    </xf>
    <xf numFmtId="164" fontId="7" fillId="2" borderId="7" xfId="1" applyFont="1" applyFill="1" applyBorder="1" applyAlignment="1">
      <alignment horizontal="center" vertical="top" wrapText="1"/>
    </xf>
    <xf numFmtId="0" fontId="7" fillId="2" borderId="7" xfId="0" applyFont="1" applyFill="1" applyBorder="1"/>
    <xf numFmtId="165" fontId="11" fillId="0" borderId="7" xfId="0" applyNumberFormat="1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164" fontId="7" fillId="2" borderId="14" xfId="1" applyFont="1" applyFill="1" applyBorder="1" applyAlignment="1">
      <alignment horizontal="center"/>
    </xf>
    <xf numFmtId="0" fontId="34" fillId="4" borderId="15" xfId="0" applyFont="1" applyFill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5" fillId="0" borderId="15" xfId="0" applyFont="1" applyBorder="1"/>
    <xf numFmtId="0" fontId="32" fillId="0" borderId="15" xfId="0" applyFont="1" applyBorder="1"/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1" fontId="32" fillId="0" borderId="0" xfId="2" applyNumberFormat="1" applyFont="1"/>
    <xf numFmtId="1" fontId="32" fillId="0" borderId="16" xfId="2" applyNumberFormat="1" applyFont="1" applyBorder="1" applyAlignment="1">
      <alignment vertical="center"/>
    </xf>
    <xf numFmtId="1" fontId="34" fillId="4" borderId="16" xfId="2" applyNumberFormat="1" applyFont="1" applyFill="1" applyBorder="1" applyAlignment="1">
      <alignment vertical="center"/>
    </xf>
    <xf numFmtId="1" fontId="33" fillId="0" borderId="16" xfId="2" applyNumberFormat="1" applyFont="1" applyBorder="1" applyAlignment="1">
      <alignment vertical="center"/>
    </xf>
    <xf numFmtId="1" fontId="35" fillId="0" borderId="16" xfId="2" applyNumberFormat="1" applyFont="1" applyBorder="1"/>
    <xf numFmtId="1" fontId="32" fillId="0" borderId="16" xfId="2" applyNumberFormat="1" applyFont="1" applyBorder="1"/>
    <xf numFmtId="1" fontId="32" fillId="4" borderId="16" xfId="2" applyNumberFormat="1" applyFont="1" applyFill="1" applyBorder="1"/>
    <xf numFmtId="1" fontId="32" fillId="0" borderId="16" xfId="2" applyNumberFormat="1" applyFont="1" applyBorder="1" applyAlignment="1">
      <alignment horizontal="center" vertical="center"/>
    </xf>
    <xf numFmtId="1" fontId="35" fillId="0" borderId="0" xfId="2" applyNumberFormat="1" applyFont="1" applyAlignment="1">
      <alignment horizontal="center"/>
    </xf>
    <xf numFmtId="1" fontId="32" fillId="0" borderId="0" xfId="2" applyNumberFormat="1" applyFont="1" applyAlignment="1">
      <alignment horizontal="center"/>
    </xf>
    <xf numFmtId="1" fontId="36" fillId="0" borderId="0" xfId="2" applyNumberFormat="1" applyFont="1" applyAlignment="1">
      <alignment horizontal="center"/>
    </xf>
    <xf numFmtId="1" fontId="35" fillId="0" borderId="5" xfId="2" applyNumberFormat="1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164" fontId="26" fillId="0" borderId="9" xfId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9" fillId="5" borderId="7" xfId="0" applyFont="1" applyFill="1" applyBorder="1" applyAlignment="1">
      <alignment horizontal="left" vertical="center" wrapText="1"/>
    </xf>
    <xf numFmtId="164" fontId="20" fillId="4" borderId="7" xfId="0" applyNumberFormat="1" applyFont="1" applyFill="1" applyBorder="1" applyAlignment="1">
      <alignment vertical="center" wrapText="1"/>
    </xf>
    <xf numFmtId="164" fontId="20" fillId="4" borderId="7" xfId="1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vertical="center"/>
    </xf>
    <xf numFmtId="164" fontId="20" fillId="4" borderId="14" xfId="1" applyFont="1" applyFill="1" applyBorder="1" applyAlignment="1">
      <alignment horizontal="center" vertical="center"/>
    </xf>
    <xf numFmtId="164" fontId="20" fillId="4" borderId="7" xfId="0" applyNumberFormat="1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top" wrapText="1"/>
    </xf>
    <xf numFmtId="164" fontId="17" fillId="4" borderId="7" xfId="1" applyFont="1" applyFill="1" applyBorder="1" applyAlignment="1">
      <alignment horizontal="center" vertical="top" wrapText="1"/>
    </xf>
    <xf numFmtId="0" fontId="17" fillId="4" borderId="7" xfId="0" applyFont="1" applyFill="1" applyBorder="1"/>
    <xf numFmtId="164" fontId="17" fillId="4" borderId="14" xfId="1" applyFont="1" applyFill="1" applyBorder="1" applyAlignment="1">
      <alignment horizontal="center"/>
    </xf>
    <xf numFmtId="0" fontId="32" fillId="0" borderId="17" xfId="0" applyFont="1" applyBorder="1" applyAlignment="1">
      <alignment vertical="center"/>
    </xf>
    <xf numFmtId="1" fontId="32" fillId="0" borderId="18" xfId="2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0" xfId="1" applyFont="1" applyBorder="1" applyAlignment="1">
      <alignment horizontal="center" vertical="center"/>
    </xf>
    <xf numFmtId="1" fontId="33" fillId="4" borderId="0" xfId="2" applyNumberFormat="1" applyFont="1" applyFill="1"/>
    <xf numFmtId="0" fontId="11" fillId="0" borderId="23" xfId="0" applyFont="1" applyBorder="1" applyAlignment="1">
      <alignment vertical="center" wrapText="1"/>
    </xf>
    <xf numFmtId="164" fontId="11" fillId="0" borderId="23" xfId="0" applyNumberFormat="1" applyFont="1" applyBorder="1" applyAlignment="1">
      <alignment vertical="center" wrapText="1"/>
    </xf>
    <xf numFmtId="164" fontId="12" fillId="0" borderId="24" xfId="1" applyFont="1" applyBorder="1" applyAlignment="1">
      <alignment horizontal="center" vertical="center"/>
    </xf>
    <xf numFmtId="1" fontId="37" fillId="4" borderId="0" xfId="2" applyNumberFormat="1" applyFont="1" applyFill="1"/>
    <xf numFmtId="0" fontId="32" fillId="0" borderId="25" xfId="0" applyFont="1" applyBorder="1" applyAlignment="1">
      <alignment vertical="center"/>
    </xf>
    <xf numFmtId="1" fontId="32" fillId="0" borderId="26" xfId="2" applyNumberFormat="1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/>
    </xf>
    <xf numFmtId="1" fontId="32" fillId="0" borderId="22" xfId="2" applyNumberFormat="1" applyFont="1" applyBorder="1" applyAlignment="1">
      <alignment vertical="center"/>
    </xf>
    <xf numFmtId="164" fontId="11" fillId="0" borderId="27" xfId="1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9" fillId="5" borderId="7" xfId="0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vertical="center"/>
    </xf>
    <xf numFmtId="1" fontId="34" fillId="4" borderId="26" xfId="2" applyNumberFormat="1" applyFont="1" applyFill="1" applyBorder="1" applyAlignment="1">
      <alignment vertical="center"/>
    </xf>
    <xf numFmtId="164" fontId="11" fillId="0" borderId="23" xfId="1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164" fontId="11" fillId="0" borderId="24" xfId="1" applyFont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1" fontId="33" fillId="0" borderId="26" xfId="2" applyNumberFormat="1" applyFont="1" applyBorder="1" applyAlignment="1">
      <alignment vertical="center"/>
    </xf>
    <xf numFmtId="0" fontId="35" fillId="0" borderId="21" xfId="0" applyFont="1" applyBorder="1"/>
    <xf numFmtId="0" fontId="22" fillId="4" borderId="25" xfId="0" applyFont="1" applyFill="1" applyBorder="1" applyAlignment="1">
      <alignment vertical="center"/>
    </xf>
    <xf numFmtId="1" fontId="22" fillId="4" borderId="26" xfId="2" applyNumberFormat="1" applyFont="1" applyFill="1" applyBorder="1" applyAlignment="1">
      <alignment vertical="center"/>
    </xf>
    <xf numFmtId="1" fontId="35" fillId="0" borderId="22" xfId="2" applyNumberFormat="1" applyFont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/>
    <xf numFmtId="0" fontId="35" fillId="0" borderId="25" xfId="0" applyFont="1" applyBorder="1"/>
    <xf numFmtId="1" fontId="35" fillId="0" borderId="26" xfId="2" applyNumberFormat="1" applyFont="1" applyBorder="1"/>
    <xf numFmtId="165" fontId="12" fillId="4" borderId="7" xfId="0" applyNumberFormat="1" applyFont="1" applyFill="1" applyBorder="1" applyAlignment="1">
      <alignment horizontal="left" vertical="center"/>
    </xf>
    <xf numFmtId="165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64" fontId="12" fillId="4" borderId="14" xfId="1" applyFont="1" applyFill="1" applyBorder="1" applyAlignment="1">
      <alignment horizontal="left" vertical="center"/>
    </xf>
    <xf numFmtId="0" fontId="23" fillId="0" borderId="31" xfId="0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vertical="center" wrapText="1"/>
    </xf>
    <xf numFmtId="164" fontId="15" fillId="0" borderId="31" xfId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/>
    </xf>
    <xf numFmtId="164" fontId="15" fillId="0" borderId="32" xfId="1" applyFont="1" applyBorder="1" applyAlignment="1">
      <alignment horizontal="center" vertical="center"/>
    </xf>
    <xf numFmtId="0" fontId="33" fillId="6" borderId="30" xfId="0" applyFont="1" applyFill="1" applyBorder="1" applyAlignment="1">
      <alignment vertical="center"/>
    </xf>
    <xf numFmtId="1" fontId="33" fillId="6" borderId="31" xfId="2" applyNumberFormat="1" applyFont="1" applyFill="1" applyBorder="1" applyAlignment="1">
      <alignment vertical="center"/>
    </xf>
    <xf numFmtId="0" fontId="1" fillId="6" borderId="31" xfId="0" applyFont="1" applyFill="1" applyBorder="1" applyAlignment="1">
      <alignment horizontal="center"/>
    </xf>
    <xf numFmtId="0" fontId="1" fillId="6" borderId="31" xfId="0" applyFont="1" applyFill="1" applyBorder="1"/>
    <xf numFmtId="0" fontId="1" fillId="6" borderId="32" xfId="0" applyFont="1" applyFill="1" applyBorder="1"/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/>
    <xf numFmtId="0" fontId="35" fillId="0" borderId="30" xfId="0" applyFont="1" applyBorder="1"/>
    <xf numFmtId="1" fontId="35" fillId="6" borderId="31" xfId="2" applyNumberFormat="1" applyFont="1" applyFill="1" applyBorder="1"/>
    <xf numFmtId="164" fontId="11" fillId="0" borderId="32" xfId="1" applyFont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164" fontId="24" fillId="4" borderId="32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wrapText="1"/>
    </xf>
    <xf numFmtId="164" fontId="0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164" fontId="26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164" fontId="28" fillId="0" borderId="0" xfId="1" applyFont="1" applyAlignment="1">
      <alignment horizontal="center"/>
    </xf>
    <xf numFmtId="0" fontId="28" fillId="0" borderId="0" xfId="0" applyFont="1" applyAlignment="1">
      <alignment horizontal="center"/>
    </xf>
    <xf numFmtId="1" fontId="32" fillId="0" borderId="7" xfId="2" applyNumberFormat="1" applyFont="1" applyBorder="1" applyAlignment="1">
      <alignment horizontal="right"/>
    </xf>
    <xf numFmtId="1" fontId="32" fillId="0" borderId="7" xfId="2" applyNumberFormat="1" applyFont="1" applyBorder="1"/>
    <xf numFmtId="0" fontId="0" fillId="0" borderId="0" xfId="0" applyAlignment="1">
      <alignment horizontal="center"/>
    </xf>
    <xf numFmtId="1" fontId="35" fillId="0" borderId="6" xfId="2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164" fontId="26" fillId="0" borderId="13" xfId="1" applyFont="1" applyBorder="1" applyAlignment="1">
      <alignment horizontal="center"/>
    </xf>
    <xf numFmtId="0" fontId="33" fillId="4" borderId="10" xfId="0" applyFont="1" applyFill="1" applyBorder="1"/>
    <xf numFmtId="0" fontId="37" fillId="4" borderId="10" xfId="0" applyFont="1" applyFill="1" applyBorder="1"/>
    <xf numFmtId="164" fontId="12" fillId="0" borderId="33" xfId="1" applyFont="1" applyBorder="1" applyAlignment="1">
      <alignment horizontal="center" vertical="center"/>
    </xf>
    <xf numFmtId="0" fontId="32" fillId="4" borderId="10" xfId="0" applyFont="1" applyFill="1" applyBorder="1"/>
    <xf numFmtId="164" fontId="0" fillId="0" borderId="14" xfId="1" applyFont="1" applyBorder="1" applyAlignment="1">
      <alignment horizontal="center"/>
    </xf>
    <xf numFmtId="0" fontId="32" fillId="0" borderId="12" xfId="0" applyFont="1" applyBorder="1"/>
    <xf numFmtId="1" fontId="32" fillId="0" borderId="6" xfId="2" applyNumberFormat="1" applyFont="1" applyBorder="1"/>
    <xf numFmtId="0" fontId="3" fillId="0" borderId="6" xfId="0" applyFont="1" applyBorder="1" applyAlignment="1">
      <alignment horizontal="right" vertical="center"/>
    </xf>
    <xf numFmtId="165" fontId="12" fillId="0" borderId="6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4" fontId="0" fillId="0" borderId="13" xfId="1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164" fontId="39" fillId="0" borderId="14" xfId="1" applyFont="1" applyBorder="1" applyAlignment="1">
      <alignment horizontal="center" vertical="center"/>
    </xf>
    <xf numFmtId="164" fontId="42" fillId="0" borderId="24" xfId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1" fontId="41" fillId="0" borderId="16" xfId="2" applyNumberFormat="1" applyFont="1" applyBorder="1" applyAlignment="1">
      <alignment vertical="center"/>
    </xf>
    <xf numFmtId="0" fontId="42" fillId="0" borderId="7" xfId="0" applyFont="1" applyBorder="1" applyAlignment="1">
      <alignment vertical="center" wrapText="1"/>
    </xf>
    <xf numFmtId="164" fontId="42" fillId="0" borderId="7" xfId="0" applyNumberFormat="1" applyFont="1" applyBorder="1" applyAlignment="1">
      <alignment vertical="center" wrapText="1"/>
    </xf>
    <xf numFmtId="164" fontId="42" fillId="0" borderId="7" xfId="1" applyFont="1" applyBorder="1" applyAlignment="1">
      <alignment horizontal="center" vertical="top" wrapText="1"/>
    </xf>
    <xf numFmtId="0" fontId="42" fillId="0" borderId="7" xfId="0" applyFont="1" applyBorder="1" applyAlignment="1">
      <alignment vertical="center"/>
    </xf>
    <xf numFmtId="0" fontId="41" fillId="0" borderId="0" xfId="0" applyFont="1"/>
    <xf numFmtId="0" fontId="40" fillId="0" borderId="0" xfId="0" applyFont="1"/>
    <xf numFmtId="164" fontId="42" fillId="0" borderId="14" xfId="1" applyFont="1" applyBorder="1" applyAlignment="1">
      <alignment horizontal="center" vertical="center"/>
    </xf>
    <xf numFmtId="0" fontId="42" fillId="0" borderId="7" xfId="0" applyFont="1" applyBorder="1" applyAlignment="1">
      <alignment horizontal="left" vertical="top" wrapText="1"/>
    </xf>
    <xf numFmtId="0" fontId="42" fillId="0" borderId="7" xfId="0" applyFont="1" applyBorder="1"/>
    <xf numFmtId="0" fontId="42" fillId="3" borderId="7" xfId="0" applyFont="1" applyFill="1" applyBorder="1" applyAlignment="1">
      <alignment vertical="center" wrapText="1"/>
    </xf>
    <xf numFmtId="164" fontId="42" fillId="3" borderId="7" xfId="0" applyNumberFormat="1" applyFont="1" applyFill="1" applyBorder="1" applyAlignment="1">
      <alignment vertical="center" wrapText="1"/>
    </xf>
    <xf numFmtId="164" fontId="42" fillId="3" borderId="7" xfId="1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vertical="center"/>
    </xf>
    <xf numFmtId="0" fontId="42" fillId="3" borderId="0" xfId="0" applyFont="1" applyFill="1"/>
    <xf numFmtId="0" fontId="43" fillId="0" borderId="15" xfId="0" applyFont="1" applyBorder="1" applyAlignment="1">
      <alignment vertical="center"/>
    </xf>
    <xf numFmtId="1" fontId="43" fillId="0" borderId="16" xfId="2" applyNumberFormat="1" applyFont="1" applyBorder="1" applyAlignment="1">
      <alignment vertical="center"/>
    </xf>
    <xf numFmtId="0" fontId="39" fillId="0" borderId="7" xfId="0" applyFont="1" applyBorder="1" applyAlignment="1">
      <alignment horizontal="left" vertical="center" wrapText="1"/>
    </xf>
    <xf numFmtId="164" fontId="39" fillId="0" borderId="7" xfId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9" fillId="0" borderId="7" xfId="0" applyFont="1" applyBorder="1" applyAlignment="1">
      <alignment vertical="center" wrapText="1"/>
    </xf>
    <xf numFmtId="0" fontId="39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21" xfId="0" applyFont="1" applyBorder="1" applyAlignment="1">
      <alignment vertical="center"/>
    </xf>
    <xf numFmtId="1" fontId="43" fillId="0" borderId="22" xfId="2" applyNumberFormat="1" applyFont="1" applyBorder="1" applyAlignment="1">
      <alignment vertical="center"/>
    </xf>
    <xf numFmtId="0" fontId="39" fillId="0" borderId="23" xfId="0" applyFont="1" applyBorder="1" applyAlignment="1">
      <alignment horizontal="left" vertical="center" wrapText="1"/>
    </xf>
    <xf numFmtId="164" fontId="39" fillId="0" borderId="23" xfId="0" applyNumberFormat="1" applyFont="1" applyBorder="1" applyAlignment="1">
      <alignment vertical="center" wrapText="1"/>
    </xf>
    <xf numFmtId="164" fontId="39" fillId="0" borderId="23" xfId="1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/>
    </xf>
    <xf numFmtId="164" fontId="39" fillId="0" borderId="24" xfId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22" fillId="4" borderId="34" xfId="0" applyFont="1" applyFill="1" applyBorder="1" applyAlignment="1">
      <alignment vertical="center"/>
    </xf>
    <xf numFmtId="1" fontId="22" fillId="4" borderId="35" xfId="2" applyNumberFormat="1" applyFont="1" applyFill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1" fontId="32" fillId="0" borderId="7" xfId="2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/>
    </xf>
    <xf numFmtId="0" fontId="47" fillId="0" borderId="0" xfId="0" applyFont="1"/>
    <xf numFmtId="1" fontId="46" fillId="0" borderId="0" xfId="2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8" fillId="2" borderId="0" xfId="0" applyFont="1" applyFill="1" applyAlignment="1">
      <alignment vertical="center" wrapText="1"/>
    </xf>
    <xf numFmtId="0" fontId="38" fillId="2" borderId="1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1127402</xdr:colOff>
      <xdr:row>0</xdr:row>
      <xdr:rowOff>54115</xdr:rowOff>
    </xdr:from>
    <xdr:to>
      <xdr:col>6</xdr:col>
      <xdr:colOff>285835</xdr:colOff>
      <xdr:row>0</xdr:row>
      <xdr:rowOff>1012795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227" t="7127" r="1783" b="6706"/>
        <a:stretch/>
      </xdr:blipFill>
      <xdr:spPr>
        <a:xfrm>
          <a:off x="1651277" y="54115"/>
          <a:ext cx="2542189" cy="958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2</xdr:row>
      <xdr:rowOff>451053</xdr:rowOff>
    </xdr:from>
    <xdr:to>
      <xdr:col>6</xdr:col>
      <xdr:colOff>702879</xdr:colOff>
      <xdr:row>3</xdr:row>
      <xdr:rowOff>1038225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2337003"/>
          <a:ext cx="5274879" cy="1044372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 A C T U R A T I ON 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Nom de la société :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NOM DU RESPONSABLE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ADRESSE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CODE POSTAL 		VILLE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TEL                                               MAIL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N° RC 			N° TVA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1071349</xdr:rowOff>
    </xdr:from>
    <xdr:to>
      <xdr:col>6</xdr:col>
      <xdr:colOff>702879</xdr:colOff>
      <xdr:row>3</xdr:row>
      <xdr:rowOff>1999429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2529659"/>
          <a:ext cx="5268310" cy="928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L I V R A I S ON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lang="fr-FR" sz="1100" b="1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effectLst/>
              <a:latin typeface="+mn-lt"/>
              <a:ea typeface="+mn-ea"/>
              <a:cs typeface="+mn-cs"/>
            </a:rPr>
            <a:t> Nom de la société : 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NOM DU RESPONSABLE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ADRESSE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CODE POSTAL 		VILLE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TEL                                               MAIL </a:t>
          </a:r>
          <a:endParaRPr lang="fr-FR">
            <a:effectLst/>
          </a:endParaRPr>
        </a:p>
        <a:p>
          <a:pPr>
            <a:lnSpc>
              <a:spcPct val="100000"/>
            </a:lnSpc>
          </a:pPr>
          <a:endParaRPr lang="fr-FR" sz="1100" b="0"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82</xdr:row>
      <xdr:rowOff>114300</xdr:rowOff>
    </xdr:from>
    <xdr:ext cx="5286376" cy="790575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7D780208-B6E3-49F0-A6DD-743EF01E15F8}"/>
            </a:ext>
          </a:extLst>
        </xdr:cNvPr>
        <xdr:cNvSpPr txBox="1"/>
      </xdr:nvSpPr>
      <xdr:spPr>
        <a:xfrm>
          <a:off x="0" y="60198000"/>
          <a:ext cx="5286376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REGLER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COMPTANT  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par virement SARABAR IBAN FR76 1131  5000 0108 0024 6948 287  BIC CEPAFRPP131 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CAISSE EPARGNE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MARSEILLE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Tout retard de paiement engendrera des frais supplémentaires</a:t>
          </a:r>
          <a:endParaRPr lang="fr-FR">
            <a:solidFill>
              <a:srgbClr val="FF0000"/>
            </a:solidFill>
            <a:effectLst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raba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topLeftCell="A73" zoomScaleNormal="100" workbookViewId="0">
      <selection activeCell="C102" sqref="C102"/>
    </sheetView>
  </sheetViews>
  <sheetFormatPr baseColWidth="10" defaultColWidth="9.140625" defaultRowHeight="12.75"/>
  <cols>
    <col min="1" max="1" width="7.7109375" style="56" customWidth="1"/>
    <col min="2" max="2" width="10.140625" style="81" customWidth="1"/>
    <col min="3" max="3" width="31.7109375" customWidth="1"/>
    <col min="4" max="4" width="7.42578125" customWidth="1"/>
    <col min="5" max="5" width="6.42578125" customWidth="1"/>
    <col min="6" max="6" width="5.140625" customWidth="1"/>
    <col min="7" max="7" width="10.7109375" style="1" customWidth="1"/>
    <col min="8" max="8" width="10.7109375"/>
    <col min="9" max="1020" width="10.140625"/>
  </cols>
  <sheetData>
    <row r="1" spans="1:9" ht="114" customHeight="1">
      <c r="G1"/>
    </row>
    <row r="2" spans="1:9" s="242" customFormat="1" ht="34.5" customHeight="1">
      <c r="A2" s="254" t="s">
        <v>136</v>
      </c>
      <c r="B2" s="243"/>
      <c r="C2" s="244" t="s">
        <v>134</v>
      </c>
      <c r="D2" s="244"/>
      <c r="E2" s="244"/>
      <c r="F2" s="244"/>
      <c r="G2" s="244"/>
    </row>
    <row r="3" spans="1:9" ht="36" customHeight="1">
      <c r="A3" s="173"/>
      <c r="B3" s="90"/>
      <c r="C3" s="30" t="s">
        <v>135</v>
      </c>
      <c r="D3" s="245"/>
      <c r="E3" s="178"/>
      <c r="F3" s="178"/>
      <c r="G3" s="2"/>
    </row>
    <row r="4" spans="1:9" ht="172.9" customHeight="1">
      <c r="C4" s="3"/>
      <c r="D4" s="4"/>
      <c r="E4" s="5"/>
      <c r="F4" s="5"/>
      <c r="G4" s="6"/>
    </row>
    <row r="5" spans="1:9" ht="21.75" customHeight="1">
      <c r="C5" s="57" t="s">
        <v>55</v>
      </c>
      <c r="D5" s="58"/>
      <c r="E5" s="58"/>
      <c r="F5" s="58"/>
      <c r="G5" s="2"/>
    </row>
    <row r="6" spans="1:9" ht="21.75" customHeight="1" thickBot="1">
      <c r="C6" s="59" t="s">
        <v>120</v>
      </c>
      <c r="D6" s="58"/>
      <c r="E6" s="58"/>
      <c r="F6" s="58"/>
      <c r="G6" s="2"/>
    </row>
    <row r="7" spans="1:9" s="7" customFormat="1" ht="19.149999999999999" customHeight="1">
      <c r="A7" s="111"/>
      <c r="B7" s="112"/>
      <c r="C7" s="113" t="s">
        <v>126</v>
      </c>
      <c r="D7" s="114" t="s">
        <v>107</v>
      </c>
      <c r="E7" s="115" t="s">
        <v>0</v>
      </c>
      <c r="F7" s="115" t="s">
        <v>1</v>
      </c>
      <c r="G7" s="116" t="s">
        <v>2</v>
      </c>
    </row>
    <row r="8" spans="1:9" s="8" customFormat="1" ht="33.75" customHeight="1">
      <c r="A8" s="182"/>
      <c r="B8" s="117"/>
      <c r="C8" s="246" t="s">
        <v>121</v>
      </c>
      <c r="D8" s="246"/>
      <c r="E8" s="246"/>
      <c r="F8" s="246"/>
      <c r="G8" s="247"/>
      <c r="I8" s="9"/>
    </row>
    <row r="9" spans="1:9" ht="19.5" customHeight="1">
      <c r="A9" s="183" t="s">
        <v>100</v>
      </c>
      <c r="B9" s="121" t="s">
        <v>103</v>
      </c>
      <c r="C9" s="252" t="s">
        <v>116</v>
      </c>
      <c r="D9" s="252"/>
      <c r="E9" s="252"/>
      <c r="F9" s="252"/>
      <c r="G9" s="253"/>
      <c r="H9" s="8"/>
      <c r="I9" s="9"/>
    </row>
    <row r="10" spans="1:9" s="197" customFormat="1" ht="24" customHeight="1">
      <c r="A10" s="198" t="s">
        <v>63</v>
      </c>
      <c r="B10" s="199">
        <v>701197122895</v>
      </c>
      <c r="C10" s="200" t="s">
        <v>3</v>
      </c>
      <c r="D10" s="201">
        <v>2.5</v>
      </c>
      <c r="E10" s="202">
        <f t="shared" ref="E10:E12" si="0">D10*12</f>
        <v>30</v>
      </c>
      <c r="F10" s="203">
        <v>1</v>
      </c>
      <c r="G10" s="196">
        <f t="shared" ref="G10:G12" si="1">E10*F10</f>
        <v>30</v>
      </c>
    </row>
    <row r="11" spans="1:9" s="197" customFormat="1" ht="23.25" customHeight="1">
      <c r="A11" s="198" t="s">
        <v>64</v>
      </c>
      <c r="B11" s="204" t="s">
        <v>104</v>
      </c>
      <c r="C11" s="200" t="s">
        <v>125</v>
      </c>
      <c r="D11" s="201">
        <v>3.15</v>
      </c>
      <c r="E11" s="202">
        <f t="shared" si="0"/>
        <v>37.799999999999997</v>
      </c>
      <c r="F11" s="203">
        <v>1</v>
      </c>
      <c r="G11" s="196">
        <f t="shared" si="1"/>
        <v>37.799999999999997</v>
      </c>
    </row>
    <row r="12" spans="1:9" s="205" customFormat="1" ht="23.25" customHeight="1">
      <c r="A12" s="198" t="s">
        <v>65</v>
      </c>
      <c r="B12" s="199">
        <v>701197122949</v>
      </c>
      <c r="C12" s="200" t="s">
        <v>4</v>
      </c>
      <c r="D12" s="201">
        <v>3.45</v>
      </c>
      <c r="E12" s="202">
        <f t="shared" si="0"/>
        <v>41.400000000000006</v>
      </c>
      <c r="F12" s="203">
        <v>1</v>
      </c>
      <c r="G12" s="196">
        <f t="shared" si="1"/>
        <v>41.400000000000006</v>
      </c>
      <c r="H12" s="197"/>
    </row>
    <row r="13" spans="1:9" s="8" customFormat="1" ht="14.65" customHeight="1">
      <c r="A13" s="183" t="s">
        <v>100</v>
      </c>
      <c r="B13" s="121" t="s">
        <v>103</v>
      </c>
      <c r="C13" s="100" t="s">
        <v>5</v>
      </c>
      <c r="D13" s="68"/>
      <c r="E13" s="69"/>
      <c r="F13" s="70"/>
      <c r="G13" s="73"/>
      <c r="I13" s="9"/>
    </row>
    <row r="14" spans="1:9" s="197" customFormat="1" ht="21.75" customHeight="1">
      <c r="A14" s="198" t="s">
        <v>66</v>
      </c>
      <c r="B14" s="204" t="s">
        <v>105</v>
      </c>
      <c r="C14" s="200" t="s">
        <v>6</v>
      </c>
      <c r="D14" s="201">
        <v>3.52</v>
      </c>
      <c r="E14" s="202">
        <f t="shared" ref="E14:E17" si="2">D14*12</f>
        <v>42.24</v>
      </c>
      <c r="F14" s="203">
        <v>1</v>
      </c>
      <c r="G14" s="206">
        <f t="shared" ref="G14:G17" si="3">F14*E14</f>
        <v>42.24</v>
      </c>
    </row>
    <row r="15" spans="1:9" s="205" customFormat="1" ht="27" customHeight="1">
      <c r="A15" s="198" t="s">
        <v>67</v>
      </c>
      <c r="B15" s="199">
        <v>701197124134</v>
      </c>
      <c r="C15" s="207" t="s">
        <v>7</v>
      </c>
      <c r="D15" s="201">
        <v>3.93</v>
      </c>
      <c r="E15" s="202">
        <f t="shared" si="2"/>
        <v>47.160000000000004</v>
      </c>
      <c r="F15" s="208">
        <v>1</v>
      </c>
      <c r="G15" s="206">
        <f t="shared" si="3"/>
        <v>47.160000000000004</v>
      </c>
    </row>
    <row r="16" spans="1:9" s="213" customFormat="1" ht="22.5" customHeight="1">
      <c r="A16" s="198" t="s">
        <v>68</v>
      </c>
      <c r="B16" s="199">
        <v>701197124189</v>
      </c>
      <c r="C16" s="209" t="s">
        <v>8</v>
      </c>
      <c r="D16" s="210">
        <v>3.5</v>
      </c>
      <c r="E16" s="211">
        <f t="shared" si="2"/>
        <v>42</v>
      </c>
      <c r="F16" s="212">
        <v>1</v>
      </c>
      <c r="G16" s="206">
        <f t="shared" si="3"/>
        <v>42</v>
      </c>
    </row>
    <row r="17" spans="1:8" s="11" customFormat="1" ht="14.25" customHeight="1">
      <c r="A17" s="198" t="s">
        <v>69</v>
      </c>
      <c r="B17" s="199">
        <v>701197124165</v>
      </c>
      <c r="C17" s="207" t="s">
        <v>9</v>
      </c>
      <c r="D17" s="201">
        <v>3.9</v>
      </c>
      <c r="E17" s="202">
        <f t="shared" si="2"/>
        <v>46.8</v>
      </c>
      <c r="F17" s="208">
        <v>1</v>
      </c>
      <c r="G17" s="206">
        <f t="shared" si="3"/>
        <v>46.8</v>
      </c>
    </row>
    <row r="18" spans="1:8" s="10" customFormat="1" ht="34.5" customHeight="1">
      <c r="A18" s="183" t="s">
        <v>100</v>
      </c>
      <c r="B18" s="121" t="s">
        <v>103</v>
      </c>
      <c r="C18" s="100" t="s">
        <v>10</v>
      </c>
      <c r="D18" s="107"/>
      <c r="E18" s="108"/>
      <c r="F18" s="109"/>
      <c r="G18" s="110"/>
    </row>
    <row r="19" spans="1:8" s="7" customFormat="1" ht="21.75" customHeight="1">
      <c r="A19" s="72" t="s">
        <v>70</v>
      </c>
      <c r="B19" s="82">
        <v>701197122789</v>
      </c>
      <c r="C19" s="41" t="s">
        <v>128</v>
      </c>
      <c r="D19" s="42">
        <v>3.94</v>
      </c>
      <c r="E19" s="33">
        <f>D19*12</f>
        <v>47.28</v>
      </c>
      <c r="F19" s="36">
        <v>1</v>
      </c>
      <c r="G19" s="61">
        <f>F19*E19</f>
        <v>47.28</v>
      </c>
    </row>
    <row r="20" spans="1:8" ht="33" customHeight="1">
      <c r="A20" s="183" t="s">
        <v>100</v>
      </c>
      <c r="B20" s="121" t="s">
        <v>103</v>
      </c>
      <c r="C20" s="252" t="s">
        <v>11</v>
      </c>
      <c r="D20" s="252"/>
      <c r="E20" s="252"/>
      <c r="F20" s="252"/>
      <c r="G20" s="253"/>
      <c r="H20" s="7"/>
    </row>
    <row r="21" spans="1:8" s="7" customFormat="1" ht="29.25" customHeight="1">
      <c r="A21" s="72" t="s">
        <v>71</v>
      </c>
      <c r="B21" s="82">
        <v>701197122987</v>
      </c>
      <c r="C21" s="37" t="s">
        <v>12</v>
      </c>
      <c r="D21" s="38">
        <v>3.15</v>
      </c>
      <c r="E21" s="39">
        <f t="shared" ref="E21:E24" si="4">D21*12</f>
        <v>37.799999999999997</v>
      </c>
      <c r="F21" s="40">
        <v>1</v>
      </c>
      <c r="G21" s="120">
        <f t="shared" ref="G21:G24" si="5">F21*E21</f>
        <v>37.799999999999997</v>
      </c>
    </row>
    <row r="22" spans="1:8" s="7" customFormat="1" ht="23.25" customHeight="1">
      <c r="A22" s="72" t="s">
        <v>72</v>
      </c>
      <c r="B22" s="82">
        <v>701197124196</v>
      </c>
      <c r="C22" s="41" t="s">
        <v>13</v>
      </c>
      <c r="D22" s="42">
        <v>3.72</v>
      </c>
      <c r="E22" s="33">
        <f t="shared" si="4"/>
        <v>44.64</v>
      </c>
      <c r="F22" s="36">
        <v>1</v>
      </c>
      <c r="G22" s="120">
        <f t="shared" si="5"/>
        <v>44.64</v>
      </c>
    </row>
    <row r="23" spans="1:8" s="10" customFormat="1" ht="24" customHeight="1">
      <c r="A23" s="198" t="s">
        <v>73</v>
      </c>
      <c r="B23" s="199">
        <v>701197123007</v>
      </c>
      <c r="C23" s="200" t="s">
        <v>57</v>
      </c>
      <c r="D23" s="201">
        <v>4.5999999999999996</v>
      </c>
      <c r="E23" s="202">
        <f t="shared" si="4"/>
        <v>55.199999999999996</v>
      </c>
      <c r="F23" s="35">
        <v>1</v>
      </c>
      <c r="G23" s="120">
        <f t="shared" si="5"/>
        <v>55.199999999999996</v>
      </c>
    </row>
    <row r="24" spans="1:8" s="7" customFormat="1" ht="14.65" customHeight="1">
      <c r="A24" s="72" t="s">
        <v>74</v>
      </c>
      <c r="B24" s="82">
        <v>701197122796</v>
      </c>
      <c r="C24" s="41" t="s">
        <v>14</v>
      </c>
      <c r="D24" s="42">
        <v>3.7</v>
      </c>
      <c r="E24" s="33">
        <f t="shared" si="4"/>
        <v>44.400000000000006</v>
      </c>
      <c r="F24" s="36">
        <v>1</v>
      </c>
      <c r="G24" s="120">
        <f t="shared" si="5"/>
        <v>44.400000000000006</v>
      </c>
    </row>
    <row r="25" spans="1:8" s="218" customFormat="1" ht="38.25" customHeight="1">
      <c r="A25" s="74"/>
      <c r="B25" s="83"/>
      <c r="C25" s="248" t="s">
        <v>15</v>
      </c>
      <c r="D25" s="248"/>
      <c r="E25" s="248"/>
      <c r="F25" s="248"/>
      <c r="G25" s="249"/>
    </row>
    <row r="26" spans="1:8" s="218" customFormat="1" ht="32.25" customHeight="1">
      <c r="A26" s="183" t="s">
        <v>100</v>
      </c>
      <c r="B26" s="121" t="s">
        <v>103</v>
      </c>
      <c r="C26" s="67" t="s">
        <v>16</v>
      </c>
      <c r="D26" s="101"/>
      <c r="E26" s="102"/>
      <c r="F26" s="103"/>
      <c r="G26" s="104"/>
    </row>
    <row r="27" spans="1:8" s="14" customFormat="1" ht="21" customHeight="1">
      <c r="A27" s="72" t="s">
        <v>75</v>
      </c>
      <c r="B27" s="82">
        <v>701197123045</v>
      </c>
      <c r="C27" s="31" t="s">
        <v>17</v>
      </c>
      <c r="D27" s="32">
        <v>3.77</v>
      </c>
      <c r="E27" s="43">
        <f t="shared" ref="E27:E29" si="6">D27*8</f>
        <v>30.16</v>
      </c>
      <c r="F27" s="44">
        <v>1</v>
      </c>
      <c r="G27" s="62">
        <f t="shared" ref="G27:G29" si="7">E27*F27</f>
        <v>30.16</v>
      </c>
    </row>
    <row r="28" spans="1:8" s="14" customFormat="1" ht="24.75" customHeight="1">
      <c r="A28" s="72" t="s">
        <v>76</v>
      </c>
      <c r="B28" s="82">
        <v>701197123052</v>
      </c>
      <c r="C28" s="31" t="s">
        <v>18</v>
      </c>
      <c r="D28" s="32">
        <v>3.69</v>
      </c>
      <c r="E28" s="43">
        <f t="shared" si="6"/>
        <v>29.52</v>
      </c>
      <c r="F28" s="44">
        <v>1</v>
      </c>
      <c r="G28" s="62">
        <f t="shared" si="7"/>
        <v>29.52</v>
      </c>
    </row>
    <row r="29" spans="1:8" s="13" customFormat="1" ht="22.5" customHeight="1">
      <c r="A29" s="72" t="s">
        <v>77</v>
      </c>
      <c r="B29" s="82">
        <v>701197123069</v>
      </c>
      <c r="C29" s="31" t="s">
        <v>19</v>
      </c>
      <c r="D29" s="32">
        <v>3.77</v>
      </c>
      <c r="E29" s="43">
        <f t="shared" si="6"/>
        <v>30.16</v>
      </c>
      <c r="F29" s="44">
        <v>1</v>
      </c>
      <c r="G29" s="62">
        <f t="shared" si="7"/>
        <v>30.16</v>
      </c>
    </row>
    <row r="30" spans="1:8" s="15" customFormat="1" ht="30" customHeight="1">
      <c r="A30" s="183" t="s">
        <v>100</v>
      </c>
      <c r="B30" s="121" t="s">
        <v>103</v>
      </c>
      <c r="C30" s="67" t="s">
        <v>20</v>
      </c>
      <c r="D30" s="101"/>
      <c r="E30" s="102"/>
      <c r="F30" s="103"/>
      <c r="G30" s="104"/>
    </row>
    <row r="31" spans="1:8" s="14" customFormat="1" ht="21.75" customHeight="1">
      <c r="A31" s="72" t="s">
        <v>78</v>
      </c>
      <c r="B31" s="82">
        <v>701197123113</v>
      </c>
      <c r="C31" s="31" t="s">
        <v>21</v>
      </c>
      <c r="D31" s="32">
        <v>4.2</v>
      </c>
      <c r="E31" s="43">
        <f>D31*8</f>
        <v>33.6</v>
      </c>
      <c r="F31" s="44">
        <v>1</v>
      </c>
      <c r="G31" s="63">
        <f>E31*F31</f>
        <v>33.6</v>
      </c>
    </row>
    <row r="32" spans="1:8" s="14" customFormat="1" ht="21.75" customHeight="1">
      <c r="A32" s="72" t="s">
        <v>79</v>
      </c>
      <c r="B32" s="82">
        <v>701197123144</v>
      </c>
      <c r="C32" s="31" t="s">
        <v>22</v>
      </c>
      <c r="D32" s="32">
        <v>3.67</v>
      </c>
      <c r="E32" s="43">
        <f>D32*8</f>
        <v>29.36</v>
      </c>
      <c r="F32" s="44">
        <v>1</v>
      </c>
      <c r="G32" s="63">
        <f t="shared" ref="G32:G35" si="8">E32*F32</f>
        <v>29.36</v>
      </c>
    </row>
    <row r="33" spans="1:7" s="14" customFormat="1" ht="19.5" customHeight="1">
      <c r="A33" s="72" t="s">
        <v>80</v>
      </c>
      <c r="B33" s="82">
        <v>701197123151</v>
      </c>
      <c r="C33" s="31" t="s">
        <v>23</v>
      </c>
      <c r="D33" s="32">
        <v>3.67</v>
      </c>
      <c r="E33" s="43">
        <f>D33*8</f>
        <v>29.36</v>
      </c>
      <c r="F33" s="44">
        <v>1</v>
      </c>
      <c r="G33" s="63">
        <f t="shared" si="8"/>
        <v>29.36</v>
      </c>
    </row>
    <row r="34" spans="1:7" s="14" customFormat="1" ht="22.5">
      <c r="A34" s="72" t="s">
        <v>81</v>
      </c>
      <c r="B34" s="82">
        <v>701197123182</v>
      </c>
      <c r="C34" s="31" t="s">
        <v>24</v>
      </c>
      <c r="D34" s="32">
        <v>3.59</v>
      </c>
      <c r="E34" s="43">
        <f>D34*8</f>
        <v>28.72</v>
      </c>
      <c r="F34" s="44">
        <v>1</v>
      </c>
      <c r="G34" s="63">
        <f t="shared" si="8"/>
        <v>28.72</v>
      </c>
    </row>
    <row r="35" spans="1:7" s="7" customFormat="1" ht="19.5" customHeight="1">
      <c r="A35" s="72" t="s">
        <v>82</v>
      </c>
      <c r="B35" s="82">
        <v>701197123199</v>
      </c>
      <c r="C35" s="31" t="s">
        <v>106</v>
      </c>
      <c r="D35" s="32">
        <v>3.59</v>
      </c>
      <c r="E35" s="43">
        <f>D35*8</f>
        <v>28.72</v>
      </c>
      <c r="F35" s="44">
        <v>1</v>
      </c>
      <c r="G35" s="63">
        <f t="shared" si="8"/>
        <v>28.72</v>
      </c>
    </row>
    <row r="36" spans="1:7" s="16" customFormat="1" ht="14.25" customHeight="1">
      <c r="A36" s="183" t="s">
        <v>100</v>
      </c>
      <c r="B36" s="121" t="s">
        <v>103</v>
      </c>
      <c r="C36" s="130" t="s">
        <v>26</v>
      </c>
      <c r="D36" s="105"/>
      <c r="E36" s="102"/>
      <c r="F36" s="106"/>
      <c r="G36" s="104"/>
    </row>
    <row r="37" spans="1:7" s="14" customFormat="1" ht="19.5" customHeight="1">
      <c r="A37" s="72" t="s">
        <v>83</v>
      </c>
      <c r="B37" s="82">
        <v>701197123700</v>
      </c>
      <c r="C37" s="31" t="s">
        <v>56</v>
      </c>
      <c r="D37" s="32">
        <v>4.2</v>
      </c>
      <c r="E37" s="43">
        <f>D37*8</f>
        <v>33.6</v>
      </c>
      <c r="F37" s="44">
        <v>1</v>
      </c>
      <c r="G37" s="195">
        <f t="shared" ref="G37:G40" si="9">F37*E37</f>
        <v>33.6</v>
      </c>
    </row>
    <row r="38" spans="1:7" s="14" customFormat="1" ht="21" customHeight="1">
      <c r="A38" s="72" t="s">
        <v>84</v>
      </c>
      <c r="B38" s="82">
        <v>701197123687</v>
      </c>
      <c r="C38" s="31" t="s">
        <v>25</v>
      </c>
      <c r="D38" s="32">
        <v>3.15</v>
      </c>
      <c r="E38" s="43">
        <f>D38*8</f>
        <v>25.2</v>
      </c>
      <c r="F38" s="44">
        <v>1</v>
      </c>
      <c r="G38" s="195">
        <f t="shared" si="9"/>
        <v>25.2</v>
      </c>
    </row>
    <row r="39" spans="1:7" s="17" customFormat="1" ht="22.5" customHeight="1">
      <c r="A39" s="72" t="s">
        <v>85</v>
      </c>
      <c r="B39" s="82">
        <v>701197123854</v>
      </c>
      <c r="C39" s="31" t="s">
        <v>27</v>
      </c>
      <c r="D39" s="32">
        <f>E39/8</f>
        <v>3.375</v>
      </c>
      <c r="E39" s="43">
        <v>27</v>
      </c>
      <c r="F39" s="44">
        <v>1</v>
      </c>
      <c r="G39" s="195">
        <f t="shared" si="9"/>
        <v>27</v>
      </c>
    </row>
    <row r="40" spans="1:7" s="12" customFormat="1" ht="36.200000000000003" customHeight="1">
      <c r="A40" s="72" t="s">
        <v>86</v>
      </c>
      <c r="B40" s="82">
        <v>701197123847</v>
      </c>
      <c r="C40" s="31" t="s">
        <v>28</v>
      </c>
      <c r="D40" s="32">
        <v>3.2</v>
      </c>
      <c r="E40" s="43">
        <f>D40*8</f>
        <v>25.6</v>
      </c>
      <c r="F40" s="44">
        <v>1</v>
      </c>
      <c r="G40" s="195">
        <f t="shared" si="9"/>
        <v>25.6</v>
      </c>
    </row>
    <row r="41" spans="1:7" s="18" customFormat="1" ht="16.899999999999999" customHeight="1">
      <c r="A41" s="131"/>
      <c r="B41" s="132"/>
      <c r="C41" s="250" t="s">
        <v>29</v>
      </c>
      <c r="D41" s="250"/>
      <c r="E41" s="250"/>
      <c r="F41" s="250"/>
      <c r="G41" s="251"/>
    </row>
    <row r="42" spans="1:7" s="15" customFormat="1" ht="14.65" customHeight="1">
      <c r="A42" s="183" t="s">
        <v>100</v>
      </c>
      <c r="B42" s="121" t="s">
        <v>103</v>
      </c>
      <c r="C42" s="246" t="s">
        <v>117</v>
      </c>
      <c r="D42" s="246"/>
      <c r="E42" s="246"/>
      <c r="F42" s="246"/>
      <c r="G42" s="247"/>
    </row>
    <row r="43" spans="1:7" s="14" customFormat="1" ht="14.65" customHeight="1">
      <c r="A43" s="126" t="s">
        <v>87</v>
      </c>
      <c r="B43" s="127">
        <v>701197123229</v>
      </c>
      <c r="C43" s="118" t="s">
        <v>30</v>
      </c>
      <c r="D43" s="119">
        <v>3.43</v>
      </c>
      <c r="E43" s="133">
        <f t="shared" ref="E43:E45" si="10">D43*8</f>
        <v>27.44</v>
      </c>
      <c r="F43" s="134">
        <v>1</v>
      </c>
      <c r="G43" s="135">
        <f>E43*F43</f>
        <v>27.44</v>
      </c>
    </row>
    <row r="44" spans="1:7" s="14" customFormat="1" ht="21" customHeight="1">
      <c r="A44" s="72" t="s">
        <v>88</v>
      </c>
      <c r="B44" s="82">
        <v>701197123236</v>
      </c>
      <c r="C44" s="31" t="s">
        <v>31</v>
      </c>
      <c r="D44" s="32">
        <v>3.43</v>
      </c>
      <c r="E44" s="43">
        <f t="shared" si="10"/>
        <v>27.44</v>
      </c>
      <c r="F44" s="44">
        <v>1</v>
      </c>
      <c r="G44" s="135">
        <f t="shared" ref="G44:G45" si="11">E44*F44</f>
        <v>27.44</v>
      </c>
    </row>
    <row r="45" spans="1:7" s="17" customFormat="1" ht="24.75" customHeight="1">
      <c r="A45" s="72" t="s">
        <v>89</v>
      </c>
      <c r="B45" s="82">
        <v>701197123267</v>
      </c>
      <c r="C45" s="31" t="s">
        <v>32</v>
      </c>
      <c r="D45" s="32">
        <v>3.43</v>
      </c>
      <c r="E45" s="43">
        <f t="shared" si="10"/>
        <v>27.44</v>
      </c>
      <c r="F45" s="44">
        <v>1</v>
      </c>
      <c r="G45" s="135">
        <f t="shared" si="11"/>
        <v>27.44</v>
      </c>
    </row>
    <row r="46" spans="1:7" s="13" customFormat="1" ht="24.75" customHeight="1">
      <c r="A46" s="122"/>
      <c r="B46" s="123"/>
      <c r="C46" s="246" t="s">
        <v>133</v>
      </c>
      <c r="D46" s="246"/>
      <c r="E46" s="246"/>
      <c r="F46" s="246"/>
      <c r="G46" s="247"/>
    </row>
    <row r="47" spans="1:7" s="13" customFormat="1" ht="24.75" customHeight="1">
      <c r="A47" s="237"/>
      <c r="B47" s="238"/>
      <c r="C47" s="239" t="s">
        <v>131</v>
      </c>
      <c r="D47" s="240">
        <v>3.85</v>
      </c>
      <c r="E47" s="43">
        <f>D47*8</f>
        <v>30.8</v>
      </c>
      <c r="F47" s="48">
        <v>1</v>
      </c>
      <c r="G47" s="241">
        <f>E47*F47</f>
        <v>30.8</v>
      </c>
    </row>
    <row r="48" spans="1:7" s="13" customFormat="1" ht="24.75" customHeight="1">
      <c r="A48" s="237"/>
      <c r="B48" s="238"/>
      <c r="C48" s="239" t="s">
        <v>132</v>
      </c>
      <c r="D48" s="240">
        <v>3.85</v>
      </c>
      <c r="E48" s="43">
        <f t="shared" ref="E48" si="12">D48*8</f>
        <v>30.8</v>
      </c>
      <c r="F48" s="48">
        <v>1</v>
      </c>
      <c r="G48" s="241">
        <f t="shared" ref="G48" si="13">E48*F48</f>
        <v>30.8</v>
      </c>
    </row>
    <row r="49" spans="1:8" s="221" customFormat="1" ht="20.25" customHeight="1" thickBot="1">
      <c r="A49" s="235"/>
      <c r="B49" s="236"/>
      <c r="C49" s="246" t="s">
        <v>118</v>
      </c>
      <c r="D49" s="246"/>
      <c r="E49" s="246"/>
      <c r="F49" s="246"/>
      <c r="G49" s="247"/>
    </row>
    <row r="50" spans="1:8" s="221" customFormat="1" ht="29.25" customHeight="1" thickBot="1">
      <c r="A50" s="183" t="s">
        <v>100</v>
      </c>
      <c r="B50" s="121" t="s">
        <v>103</v>
      </c>
      <c r="C50" s="150" t="s">
        <v>33</v>
      </c>
      <c r="D50" s="151"/>
      <c r="E50" s="152"/>
      <c r="F50" s="153"/>
      <c r="G50" s="154"/>
    </row>
    <row r="51" spans="1:8" s="229" customFormat="1" ht="20.25" customHeight="1">
      <c r="A51" s="222" t="s">
        <v>90</v>
      </c>
      <c r="B51" s="223">
        <v>701197124240</v>
      </c>
      <c r="C51" s="224" t="s">
        <v>129</v>
      </c>
      <c r="D51" s="225">
        <v>3.9</v>
      </c>
      <c r="E51" s="226">
        <v>29.6</v>
      </c>
      <c r="F51" s="227">
        <v>1</v>
      </c>
      <c r="G51" s="228">
        <f>F51*E51</f>
        <v>29.6</v>
      </c>
    </row>
    <row r="52" spans="1:8" ht="26.25" customHeight="1">
      <c r="A52" s="214" t="s">
        <v>91</v>
      </c>
      <c r="B52" s="215">
        <v>701197124257</v>
      </c>
      <c r="C52" s="216" t="s">
        <v>130</v>
      </c>
      <c r="D52" s="225">
        <v>3.9</v>
      </c>
      <c r="E52" s="217">
        <v>29.6</v>
      </c>
      <c r="F52" s="220">
        <v>1</v>
      </c>
      <c r="G52" s="228">
        <f t="shared" ref="G52:G54" si="14">F52*E52</f>
        <v>29.6</v>
      </c>
      <c r="H52" s="14"/>
    </row>
    <row r="53" spans="1:8" ht="26.25" customHeight="1">
      <c r="A53" s="214" t="s">
        <v>92</v>
      </c>
      <c r="B53" s="215">
        <v>701197123458</v>
      </c>
      <c r="C53" s="219" t="s">
        <v>54</v>
      </c>
      <c r="D53" s="225">
        <v>3.9</v>
      </c>
      <c r="E53" s="217">
        <f>D53*8</f>
        <v>31.2</v>
      </c>
      <c r="F53" s="220">
        <v>1</v>
      </c>
      <c r="G53" s="228">
        <f t="shared" si="14"/>
        <v>31.2</v>
      </c>
      <c r="H53" s="14"/>
    </row>
    <row r="54" spans="1:8" s="19" customFormat="1" ht="22.5" customHeight="1" thickBot="1">
      <c r="A54" s="136" t="s">
        <v>93</v>
      </c>
      <c r="B54" s="137">
        <v>701197123434</v>
      </c>
      <c r="C54" s="124" t="s">
        <v>34</v>
      </c>
      <c r="D54" s="225">
        <v>3.9</v>
      </c>
      <c r="E54" s="128">
        <f>D54*8</f>
        <v>31.2</v>
      </c>
      <c r="F54" s="129">
        <v>1</v>
      </c>
      <c r="G54" s="135">
        <f t="shared" si="14"/>
        <v>31.2</v>
      </c>
    </row>
    <row r="55" spans="1:8" s="19" customFormat="1" ht="21" customHeight="1" thickBot="1">
      <c r="A55" s="155"/>
      <c r="B55" s="156"/>
      <c r="C55" s="157" t="s">
        <v>109</v>
      </c>
      <c r="D55" s="158"/>
      <c r="E55" s="158"/>
      <c r="F55" s="158"/>
      <c r="G55" s="159"/>
    </row>
    <row r="56" spans="1:8" s="14" customFormat="1" ht="21.75" customHeight="1" thickBot="1">
      <c r="A56" s="75" t="s">
        <v>94</v>
      </c>
      <c r="B56" s="84">
        <v>701197123335</v>
      </c>
      <c r="C56" s="31" t="s">
        <v>35</v>
      </c>
      <c r="D56" s="119">
        <v>3.9</v>
      </c>
      <c r="E56" s="43">
        <f>D56*8</f>
        <v>31.2</v>
      </c>
      <c r="F56" s="44">
        <v>1</v>
      </c>
      <c r="G56" s="135">
        <f t="shared" ref="G56" si="15">E56*F56</f>
        <v>31.2</v>
      </c>
    </row>
    <row r="57" spans="1:8" s="19" customFormat="1" ht="20.25" customHeight="1" thickBot="1">
      <c r="A57" s="155"/>
      <c r="B57" s="156"/>
      <c r="C57" s="160" t="s">
        <v>110</v>
      </c>
      <c r="D57" s="161"/>
      <c r="E57" s="161"/>
      <c r="F57" s="161"/>
      <c r="G57" s="162"/>
    </row>
    <row r="58" spans="1:8" s="14" customFormat="1" ht="19.5" customHeight="1" thickBot="1">
      <c r="A58" s="155"/>
      <c r="B58" s="156"/>
      <c r="C58" s="157" t="s">
        <v>111</v>
      </c>
      <c r="D58" s="158"/>
      <c r="E58" s="158"/>
      <c r="F58" s="158"/>
      <c r="G58" s="159"/>
    </row>
    <row r="59" spans="1:8" s="19" customFormat="1" ht="21.75" customHeight="1">
      <c r="A59" s="136" t="s">
        <v>95</v>
      </c>
      <c r="B59" s="137">
        <v>701197123427</v>
      </c>
      <c r="C59" s="124" t="s">
        <v>36</v>
      </c>
      <c r="D59" s="125">
        <v>4.28</v>
      </c>
      <c r="E59" s="128">
        <f>D59*8</f>
        <v>34.24</v>
      </c>
      <c r="F59" s="129">
        <v>1</v>
      </c>
      <c r="G59" s="135">
        <f t="shared" ref="G59" si="16">F59*E59</f>
        <v>34.24</v>
      </c>
    </row>
    <row r="60" spans="1:8" s="14" customFormat="1" ht="21.75" customHeight="1">
      <c r="A60" s="139"/>
      <c r="B60" s="140"/>
      <c r="C60" s="246" t="s">
        <v>119</v>
      </c>
      <c r="D60" s="246"/>
      <c r="E60" s="246"/>
      <c r="F60" s="246"/>
      <c r="G60" s="247"/>
    </row>
    <row r="61" spans="1:8" s="14" customFormat="1" ht="22.5" customHeight="1">
      <c r="A61" s="183" t="s">
        <v>100</v>
      </c>
      <c r="B61" s="121" t="s">
        <v>103</v>
      </c>
      <c r="C61" s="142" t="s">
        <v>124</v>
      </c>
      <c r="D61" s="143"/>
      <c r="E61" s="143"/>
      <c r="F61" s="143"/>
      <c r="G61" s="184">
        <v>0</v>
      </c>
    </row>
    <row r="62" spans="1:8" s="19" customFormat="1" ht="22.5" customHeight="1">
      <c r="A62" s="76" t="s">
        <v>96</v>
      </c>
      <c r="B62" s="85">
        <v>701197123489</v>
      </c>
      <c r="C62" s="31" t="s">
        <v>37</v>
      </c>
      <c r="D62" s="32">
        <v>3.9</v>
      </c>
      <c r="E62" s="43">
        <f>D62*8</f>
        <v>31.2</v>
      </c>
      <c r="F62" s="44">
        <v>1</v>
      </c>
      <c r="G62" s="135">
        <f t="shared" ref="G62:G63" si="17">F62*E62</f>
        <v>31.2</v>
      </c>
    </row>
    <row r="63" spans="1:8" s="14" customFormat="1" ht="33.75" customHeight="1" thickBot="1">
      <c r="A63" s="144" t="s">
        <v>97</v>
      </c>
      <c r="B63" s="145">
        <v>701197123496</v>
      </c>
      <c r="C63" s="124" t="s">
        <v>38</v>
      </c>
      <c r="D63" s="125">
        <v>3.9</v>
      </c>
      <c r="E63" s="128">
        <f>D63*8</f>
        <v>31.2</v>
      </c>
      <c r="F63" s="129">
        <v>1</v>
      </c>
      <c r="G63" s="135">
        <f t="shared" si="17"/>
        <v>31.2</v>
      </c>
    </row>
    <row r="64" spans="1:8" s="14" customFormat="1" ht="25.5" customHeight="1" thickBot="1">
      <c r="A64" s="163"/>
      <c r="B64" s="164"/>
      <c r="C64" s="160" t="s">
        <v>112</v>
      </c>
      <c r="D64" s="161"/>
      <c r="E64" s="161"/>
      <c r="F64" s="161"/>
      <c r="G64" s="165"/>
    </row>
    <row r="65" spans="1:8" s="19" customFormat="1" ht="21.75" customHeight="1">
      <c r="A65" s="138" t="s">
        <v>98</v>
      </c>
      <c r="B65" s="141">
        <v>701197123342</v>
      </c>
      <c r="C65" s="118" t="s">
        <v>39</v>
      </c>
      <c r="D65" s="119">
        <v>3.9</v>
      </c>
      <c r="E65" s="133">
        <f>D65*8</f>
        <v>31.2</v>
      </c>
      <c r="F65" s="134">
        <v>1</v>
      </c>
      <c r="G65" s="135">
        <f>F65*E65</f>
        <v>31.2</v>
      </c>
    </row>
    <row r="66" spans="1:8" s="19" customFormat="1" ht="26.25" customHeight="1" thickBot="1">
      <c r="A66" s="144" t="s">
        <v>99</v>
      </c>
      <c r="B66" s="145">
        <v>701197123526</v>
      </c>
      <c r="C66" s="124" t="s">
        <v>40</v>
      </c>
      <c r="D66" s="125">
        <v>3.9</v>
      </c>
      <c r="E66" s="128">
        <f>D66*8</f>
        <v>31.2</v>
      </c>
      <c r="F66" s="129">
        <v>1</v>
      </c>
      <c r="G66" s="135">
        <f t="shared" ref="G66" si="18">F66*E66</f>
        <v>31.2</v>
      </c>
    </row>
    <row r="67" spans="1:8" ht="36" customHeight="1" thickBot="1">
      <c r="A67" s="183" t="s">
        <v>100</v>
      </c>
      <c r="B67" s="121" t="s">
        <v>103</v>
      </c>
      <c r="C67" s="166" t="s">
        <v>127</v>
      </c>
      <c r="D67" s="167"/>
      <c r="E67" s="167"/>
      <c r="F67" s="167"/>
      <c r="G67" s="168"/>
      <c r="H67" s="22"/>
    </row>
    <row r="68" spans="1:8" ht="50.25" customHeight="1">
      <c r="A68" s="78" t="s">
        <v>58</v>
      </c>
      <c r="B68" s="88"/>
      <c r="C68" s="230" t="s">
        <v>41</v>
      </c>
      <c r="D68" s="231">
        <v>5.0999999999999996</v>
      </c>
      <c r="E68" s="45">
        <f>D68*12</f>
        <v>61.199999999999996</v>
      </c>
      <c r="F68" s="49">
        <v>1</v>
      </c>
      <c r="G68" s="60">
        <f>F68*E68</f>
        <v>61.199999999999996</v>
      </c>
      <c r="H68" s="22"/>
    </row>
    <row r="69" spans="1:8" ht="53.25" customHeight="1">
      <c r="A69" s="78" t="s">
        <v>59</v>
      </c>
      <c r="B69" s="88"/>
      <c r="C69" s="44" t="s">
        <v>53</v>
      </c>
      <c r="D69" s="48">
        <v>10</v>
      </c>
      <c r="E69" s="49">
        <v>10</v>
      </c>
      <c r="F69" s="49">
        <v>3</v>
      </c>
      <c r="G69" s="60">
        <f>F69*E69</f>
        <v>30</v>
      </c>
      <c r="H69" s="22"/>
    </row>
    <row r="70" spans="1:8" ht="16.5" customHeight="1">
      <c r="A70" s="78" t="s">
        <v>60</v>
      </c>
      <c r="B70" s="88"/>
      <c r="C70" s="50" t="s">
        <v>113</v>
      </c>
      <c r="D70" s="51"/>
      <c r="E70" s="71"/>
      <c r="F70" s="50"/>
      <c r="G70" s="65"/>
      <c r="H70" s="22"/>
    </row>
    <row r="71" spans="1:8" s="7" customFormat="1" ht="16.5" customHeight="1">
      <c r="A71" s="185"/>
      <c r="B71" s="87"/>
      <c r="C71" s="169" t="s">
        <v>122</v>
      </c>
      <c r="D71" s="146"/>
      <c r="E71" s="147"/>
      <c r="F71" s="148"/>
      <c r="G71" s="149"/>
    </row>
    <row r="72" spans="1:8" s="7" customFormat="1" ht="16.5" customHeight="1">
      <c r="A72" s="77" t="s">
        <v>61</v>
      </c>
      <c r="B72" s="86"/>
      <c r="C72" s="50" t="s">
        <v>114</v>
      </c>
      <c r="D72" s="51"/>
      <c r="E72" s="52">
        <v>22</v>
      </c>
      <c r="F72" s="50">
        <v>1</v>
      </c>
      <c r="G72" s="65">
        <f>F72*E72</f>
        <v>22</v>
      </c>
    </row>
    <row r="73" spans="1:8" s="7" customFormat="1" ht="16.5" customHeight="1">
      <c r="A73" s="77" t="s">
        <v>62</v>
      </c>
      <c r="B73" s="86"/>
      <c r="C73" s="50" t="s">
        <v>115</v>
      </c>
      <c r="D73" s="51"/>
      <c r="E73" s="52">
        <v>22</v>
      </c>
      <c r="F73" s="50">
        <v>1</v>
      </c>
      <c r="G73" s="65">
        <f>F73*E73</f>
        <v>22</v>
      </c>
    </row>
    <row r="74" spans="1:8" s="7" customFormat="1" ht="16.5" customHeight="1">
      <c r="A74" s="72"/>
      <c r="B74" s="86"/>
      <c r="C74" s="53" t="s">
        <v>42</v>
      </c>
      <c r="D74" s="51"/>
      <c r="E74" s="52">
        <v>15</v>
      </c>
      <c r="F74" s="50"/>
      <c r="G74" s="65">
        <f>F74*E74</f>
        <v>0</v>
      </c>
    </row>
    <row r="75" spans="1:8" s="7" customFormat="1" ht="16.5" customHeight="1">
      <c r="A75" s="72"/>
      <c r="B75" s="82"/>
      <c r="C75" s="53" t="s">
        <v>43</v>
      </c>
      <c r="D75" s="46"/>
      <c r="E75" s="47"/>
      <c r="F75" s="34"/>
      <c r="G75" s="64">
        <f>SUM(G10:G66)</f>
        <v>1323.4800000000002</v>
      </c>
    </row>
    <row r="76" spans="1:8" s="24" customFormat="1" ht="16.5" customHeight="1">
      <c r="A76" s="72"/>
      <c r="B76" s="82"/>
      <c r="C76" s="53" t="s">
        <v>44</v>
      </c>
      <c r="D76" s="46"/>
      <c r="E76" s="47"/>
      <c r="F76" s="34"/>
      <c r="G76" s="64">
        <f>G75*0.055</f>
        <v>72.79140000000001</v>
      </c>
      <c r="H76" s="23"/>
    </row>
    <row r="77" spans="1:8" ht="16.5" customHeight="1">
      <c r="A77" s="72"/>
      <c r="B77" s="82"/>
      <c r="C77" s="53" t="s">
        <v>45</v>
      </c>
      <c r="D77" s="46" t="s">
        <v>46</v>
      </c>
      <c r="E77" s="47">
        <v>17.600000000000001</v>
      </c>
      <c r="F77" s="34"/>
      <c r="G77" s="64">
        <f>E77*F77</f>
        <v>0</v>
      </c>
      <c r="H77" s="7"/>
    </row>
    <row r="78" spans="1:8" ht="14.65" customHeight="1">
      <c r="A78" s="72"/>
      <c r="B78" s="82"/>
      <c r="C78" s="53" t="s">
        <v>47</v>
      </c>
      <c r="D78" s="46"/>
      <c r="E78" s="47"/>
      <c r="F78" s="34"/>
      <c r="G78" s="64">
        <f>SUM(G68:G74)</f>
        <v>135.19999999999999</v>
      </c>
    </row>
    <row r="79" spans="1:8" s="20" customFormat="1" ht="16.5" customHeight="1">
      <c r="A79" s="79"/>
      <c r="B79" s="82"/>
      <c r="C79" s="53" t="s">
        <v>48</v>
      </c>
      <c r="D79" s="46"/>
      <c r="E79" s="47"/>
      <c r="F79" s="34"/>
      <c r="G79" s="66">
        <f>G78*0.2</f>
        <v>27.04</v>
      </c>
      <c r="H79" s="27"/>
    </row>
    <row r="80" spans="1:8" s="20" customFormat="1" ht="16.5" customHeight="1">
      <c r="A80" s="77"/>
      <c r="B80" s="176"/>
      <c r="C80" s="54" t="s">
        <v>49</v>
      </c>
      <c r="D80" s="54"/>
      <c r="E80" s="54"/>
      <c r="F80" s="54"/>
      <c r="G80" s="64">
        <f>G78+G75</f>
        <v>1458.6800000000003</v>
      </c>
      <c r="H80" s="27"/>
    </row>
    <row r="81" spans="1:8" ht="14.65" customHeight="1">
      <c r="A81" s="77"/>
      <c r="B81" s="177"/>
      <c r="C81" s="53" t="s">
        <v>50</v>
      </c>
      <c r="D81" s="46"/>
      <c r="E81" s="47"/>
      <c r="F81" s="34"/>
      <c r="G81" s="186">
        <f>G80+G76+G79</f>
        <v>1558.5114000000003</v>
      </c>
      <c r="H81" s="27"/>
    </row>
    <row r="82" spans="1:8" ht="14.65" customHeight="1" thickBot="1">
      <c r="A82" s="187"/>
      <c r="B82" s="188"/>
      <c r="C82" s="189"/>
      <c r="D82" s="190"/>
      <c r="E82" s="191"/>
      <c r="F82" s="192"/>
      <c r="G82" s="193"/>
      <c r="H82" s="27"/>
    </row>
    <row r="83" spans="1:8" s="26" customFormat="1" ht="12.95" customHeight="1">
      <c r="A83" s="56"/>
      <c r="B83" s="81"/>
      <c r="C83" s="232"/>
      <c r="D83" s="233"/>
      <c r="E83" s="234"/>
      <c r="F83" s="21"/>
      <c r="G83" s="170"/>
      <c r="H83" s="29"/>
    </row>
    <row r="84" spans="1:8" s="20" customFormat="1" ht="14.65" customHeight="1">
      <c r="A84" s="56"/>
      <c r="B84" s="81"/>
      <c r="C84" s="232"/>
      <c r="D84" s="233"/>
      <c r="E84" s="234"/>
      <c r="F84" s="21"/>
      <c r="G84" s="170"/>
      <c r="H84" s="27"/>
    </row>
    <row r="85" spans="1:8" s="20" customFormat="1" ht="14.65" customHeight="1">
      <c r="A85" s="56"/>
      <c r="B85" s="81"/>
      <c r="C85" s="232"/>
      <c r="D85" s="233"/>
      <c r="E85" s="234"/>
      <c r="F85" s="21"/>
      <c r="G85" s="170"/>
      <c r="H85" s="27"/>
    </row>
    <row r="86" spans="1:8" ht="14.65" customHeight="1">
      <c r="C86" s="232"/>
      <c r="D86" s="233"/>
      <c r="E86" s="234"/>
      <c r="F86" s="21"/>
      <c r="G86" s="170"/>
      <c r="H86" s="27"/>
    </row>
    <row r="87" spans="1:8" ht="14.65" customHeight="1">
      <c r="C87" s="232"/>
      <c r="D87" s="233"/>
      <c r="E87" s="234"/>
      <c r="F87" s="21"/>
      <c r="G87" s="170"/>
      <c r="H87" s="27"/>
    </row>
    <row r="88" spans="1:8" ht="14.65" customHeight="1" thickBot="1">
      <c r="A88" s="171"/>
      <c r="B88" s="90"/>
      <c r="C88" s="178"/>
      <c r="D88" s="178"/>
      <c r="E88" s="178"/>
      <c r="F88" s="178"/>
      <c r="G88" s="172"/>
    </row>
    <row r="89" spans="1:8" ht="24.95" customHeight="1">
      <c r="A89" s="194"/>
      <c r="B89" s="92"/>
      <c r="C89" s="93" t="s">
        <v>108</v>
      </c>
      <c r="D89" s="94"/>
      <c r="E89" s="94"/>
      <c r="F89" s="94"/>
      <c r="G89" s="95"/>
    </row>
    <row r="90" spans="1:8">
      <c r="A90" s="96"/>
      <c r="B90" s="90"/>
      <c r="C90" s="80" t="s">
        <v>51</v>
      </c>
      <c r="D90" s="28"/>
      <c r="E90" s="28"/>
      <c r="F90" s="28"/>
      <c r="G90" s="55"/>
    </row>
    <row r="91" spans="1:8">
      <c r="A91" s="97"/>
      <c r="B91" s="90"/>
      <c r="C91" s="28" t="s">
        <v>101</v>
      </c>
      <c r="D91" s="28"/>
      <c r="E91" s="28"/>
      <c r="F91" s="28"/>
      <c r="G91" s="55"/>
    </row>
    <row r="92" spans="1:8">
      <c r="A92" s="98"/>
      <c r="B92" s="91"/>
      <c r="C92" s="28" t="s">
        <v>102</v>
      </c>
      <c r="D92" s="28"/>
      <c r="E92" s="28"/>
      <c r="F92" s="28"/>
      <c r="G92" s="55"/>
    </row>
    <row r="93" spans="1:8">
      <c r="A93" s="98"/>
      <c r="B93" s="89"/>
      <c r="C93" s="28" t="s">
        <v>52</v>
      </c>
      <c r="D93" s="28"/>
      <c r="E93" s="28"/>
      <c r="F93" s="28"/>
      <c r="G93" s="55"/>
    </row>
    <row r="94" spans="1:8" ht="13.5" thickBot="1">
      <c r="A94" s="99"/>
      <c r="B94" s="179"/>
      <c r="C94" s="180" t="s">
        <v>123</v>
      </c>
      <c r="D94" s="180"/>
      <c r="E94" s="180"/>
      <c r="F94" s="180"/>
      <c r="G94" s="181"/>
    </row>
    <row r="95" spans="1:8">
      <c r="A95" s="173"/>
      <c r="B95" s="90"/>
      <c r="C95" s="28"/>
      <c r="D95" s="28"/>
      <c r="E95" s="28"/>
      <c r="F95" s="28"/>
      <c r="G95" s="174"/>
    </row>
    <row r="96" spans="1:8" ht="15.75">
      <c r="A96" s="255" t="s">
        <v>136</v>
      </c>
      <c r="B96" s="90"/>
      <c r="C96" s="175"/>
      <c r="D96" s="175"/>
      <c r="E96" s="175"/>
      <c r="F96" s="175"/>
      <c r="G96" s="170"/>
    </row>
    <row r="97" spans="3:3">
      <c r="C97" s="25"/>
    </row>
  </sheetData>
  <mergeCells count="9">
    <mergeCell ref="C42:G42"/>
    <mergeCell ref="C49:G49"/>
    <mergeCell ref="C60:G60"/>
    <mergeCell ref="C46:G46"/>
    <mergeCell ref="C8:G8"/>
    <mergeCell ref="C25:G25"/>
    <mergeCell ref="C41:G41"/>
    <mergeCell ref="C9:G9"/>
    <mergeCell ref="C20:G20"/>
  </mergeCells>
  <hyperlinks>
    <hyperlink ref="C90" r:id="rId1"/>
  </hyperlinks>
  <printOptions horizontalCentered="1"/>
  <pageMargins left="0.7" right="0.7" top="0.75" bottom="0.75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9C3CC5EA3FCB47ABA788BB8B167115" ma:contentTypeVersion="9" ma:contentTypeDescription="Crée un document." ma:contentTypeScope="" ma:versionID="701f354b1990d33d8f804628dcd8058e">
  <xsd:schema xmlns:xsd="http://www.w3.org/2001/XMLSchema" xmlns:xs="http://www.w3.org/2001/XMLSchema" xmlns:p="http://schemas.microsoft.com/office/2006/metadata/properties" xmlns:ns2="de2009f0-1358-4d20-982b-6e9e96afa355" xmlns:ns3="59c920a3-4dd0-4fe4-adea-252cb678d94e" targetNamespace="http://schemas.microsoft.com/office/2006/metadata/properties" ma:root="true" ma:fieldsID="dd95cd501f316396c2e729ec43a34e52" ns2:_="" ns3:_="">
    <xsd:import namespace="de2009f0-1358-4d20-982b-6e9e96afa355"/>
    <xsd:import namespace="59c920a3-4dd0-4fe4-adea-252cb678d9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009f0-1358-4d20-982b-6e9e96afa3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920a3-4dd0-4fe4-adea-252cb678d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8902D-EDA1-40B8-96F1-90EB15EA12D4}">
  <ds:schemaRefs>
    <ds:schemaRef ds:uri="http://purl.org/dc/elements/1.1/"/>
    <ds:schemaRef ds:uri="http://schemas.microsoft.com/office/2006/metadata/properties"/>
    <ds:schemaRef ds:uri="http://purl.org/dc/terms/"/>
    <ds:schemaRef ds:uri="de2009f0-1358-4d20-982b-6e9e96afa355"/>
    <ds:schemaRef ds:uri="http://schemas.microsoft.com/office/2006/documentManagement/types"/>
    <ds:schemaRef ds:uri="59c920a3-4dd0-4fe4-adea-252cb678d94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B89D51-6C86-4C2A-B94B-8E1228DFF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D51CC1-F6D2-42C5-AFB1-7489DEE2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009f0-1358-4d20-982b-6e9e96afa355"/>
    <ds:schemaRef ds:uri="59c920a3-4dd0-4fe4-adea-252cb678d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Jean-Christophe PROTAIS</dc:creator>
  <cp:lastModifiedBy>marie160170</cp:lastModifiedBy>
  <cp:revision>3</cp:revision>
  <cp:lastPrinted>2019-01-18T16:27:36Z</cp:lastPrinted>
  <dcterms:created xsi:type="dcterms:W3CDTF">2017-02-08T10:29:59Z</dcterms:created>
  <dcterms:modified xsi:type="dcterms:W3CDTF">2019-05-27T14:11:27Z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0x0101001F9C3CC5EA3FCB47ABA788BB8B167115</vt:lpwstr>
  </property>
</Properties>
</file>